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825" yWindow="510" windowWidth="14535" windowHeight="7635"/>
  </bookViews>
  <sheets>
    <sheet name="Aktualizace_k_datu_30.6.2015" sheetId="4" r:id="rId1"/>
  </sheets>
  <definedNames>
    <definedName name="_xlnm._FilterDatabase" localSheetId="0" hidden="1">Aktualizace_k_datu_30.6.2015!$A$6:$AC$6</definedName>
    <definedName name="_Ref363218695" localSheetId="0">Aktualizace_k_datu_30.6.2015!#REF!</definedName>
  </definedNames>
  <calcPr calcId="145621"/>
</workbook>
</file>

<file path=xl/calcChain.xml><?xml version="1.0" encoding="utf-8"?>
<calcChain xmlns="http://schemas.openxmlformats.org/spreadsheetml/2006/main">
  <c r="L16" i="4" l="1"/>
  <c r="J16" i="4" s="1"/>
  <c r="L17" i="4" l="1"/>
  <c r="J17" i="4" s="1"/>
  <c r="L13" i="4"/>
  <c r="J13" i="4" s="1"/>
  <c r="L9" i="4"/>
  <c r="J9" i="4" s="1"/>
  <c r="L11" i="4" l="1"/>
  <c r="L24" i="4" l="1"/>
  <c r="J24" i="4" s="1"/>
  <c r="L20" i="4"/>
  <c r="J20" i="4" s="1"/>
  <c r="K22" i="4" l="1"/>
  <c r="L22" i="4" s="1"/>
  <c r="J22" i="4" s="1"/>
  <c r="L19" i="4"/>
  <c r="J19" i="4" s="1"/>
  <c r="L18" i="4"/>
  <c r="J18" i="4" s="1"/>
  <c r="L25" i="4"/>
  <c r="J25" i="4" s="1"/>
  <c r="L12" i="4"/>
  <c r="J12" i="4" s="1"/>
  <c r="L10" i="4"/>
  <c r="J10" i="4" s="1"/>
  <c r="L15" i="4"/>
  <c r="J15" i="4" s="1"/>
  <c r="L21" i="4"/>
  <c r="L14" i="4"/>
  <c r="J14" i="4" s="1"/>
  <c r="K8" i="4"/>
  <c r="L8" i="4" s="1"/>
  <c r="J8" i="4" s="1"/>
  <c r="L23" i="4" l="1"/>
</calcChain>
</file>

<file path=xl/sharedStrings.xml><?xml version="1.0" encoding="utf-8"?>
<sst xmlns="http://schemas.openxmlformats.org/spreadsheetml/2006/main" count="467" uniqueCount="173">
  <si>
    <t xml:space="preserve">Identifikace výzvy </t>
  </si>
  <si>
    <t>Základní plánované údaje o výzvě</t>
  </si>
  <si>
    <t>Číslo výzvy</t>
  </si>
  <si>
    <t>Název výzvy</t>
  </si>
  <si>
    <t>Prioritní osa / priorita Unie</t>
  </si>
  <si>
    <t>Investiční priorita / prioritní oblast / specifický cíl (ENRF)</t>
  </si>
  <si>
    <t>Specifický cíl</t>
  </si>
  <si>
    <t>Opatření</t>
  </si>
  <si>
    <t>Podopatření / Záměr</t>
  </si>
  <si>
    <t>Operace</t>
  </si>
  <si>
    <t>Model hodnocení</t>
  </si>
  <si>
    <t>Plánované datum vyhlášení výzvy</t>
  </si>
  <si>
    <t>Plánované datum zahájení  příjmu žádostí o podporu</t>
  </si>
  <si>
    <t>Plánované datum ukončení příjmu předběžných žádostí o podporu</t>
  </si>
  <si>
    <t xml:space="preserve">Plánované datum ukončení příjmu žádostí o podporu </t>
  </si>
  <si>
    <t>a</t>
  </si>
  <si>
    <t>b</t>
  </si>
  <si>
    <t>c</t>
  </si>
  <si>
    <t>d</t>
  </si>
  <si>
    <t>e</t>
  </si>
  <si>
    <t>f</t>
  </si>
  <si>
    <t>g</t>
  </si>
  <si>
    <t>h</t>
  </si>
  <si>
    <t>i</t>
  </si>
  <si>
    <t>j</t>
  </si>
  <si>
    <t>k</t>
  </si>
  <si>
    <t>l</t>
  </si>
  <si>
    <t>m</t>
  </si>
  <si>
    <t>n</t>
  </si>
  <si>
    <t>o</t>
  </si>
  <si>
    <t>p</t>
  </si>
  <si>
    <t>q</t>
  </si>
  <si>
    <t>Zacílení výzvy</t>
  </si>
  <si>
    <t>Podporované aktivity</t>
  </si>
  <si>
    <t>Cílové skupiny</t>
  </si>
  <si>
    <t>Typy příjemců</t>
  </si>
  <si>
    <t>r</t>
  </si>
  <si>
    <t>Synergie a komplementarita výzvy</t>
  </si>
  <si>
    <t>Komplementarita plánované výzvy</t>
  </si>
  <si>
    <t>Synergie plánované výzvy</t>
  </si>
  <si>
    <t>Popis synergie</t>
  </si>
  <si>
    <t>Identifikace a název vazby</t>
  </si>
  <si>
    <t>Program</t>
  </si>
  <si>
    <t>Číslo zrcadlové synergické výzvy</t>
  </si>
  <si>
    <t>Název zrcadlové synergické výzvy</t>
  </si>
  <si>
    <t>s</t>
  </si>
  <si>
    <t>u</t>
  </si>
  <si>
    <t>w</t>
  </si>
  <si>
    <t>x</t>
  </si>
  <si>
    <t>y</t>
  </si>
  <si>
    <t>z</t>
  </si>
  <si>
    <t>Území
(místo dopadu)</t>
  </si>
  <si>
    <t>Výzvy z hlediska posloupnosti synergické vazby</t>
  </si>
  <si>
    <t>v</t>
  </si>
  <si>
    <t>t</t>
  </si>
  <si>
    <t>Alokace plánové výzvy (podpora)</t>
  </si>
  <si>
    <t>IP 7b</t>
  </si>
  <si>
    <t>N/R</t>
  </si>
  <si>
    <t>průběžná</t>
  </si>
  <si>
    <t>jednokolový</t>
  </si>
  <si>
    <t>1.1 Zvýšení regionální mobility prostřednictvím modernizace a rozvoje sítí regionální silniční infrastruktury navazující na síť TEN-T</t>
  </si>
  <si>
    <t>Celá ČR mimo hl. m. Praha</t>
  </si>
  <si>
    <t>Ano</t>
  </si>
  <si>
    <t>Technika pro IZS</t>
  </si>
  <si>
    <t>IP 5b</t>
  </si>
  <si>
    <t>1.3 Zvýšení připravenosti k řešení a řízení rizik a katastrof</t>
  </si>
  <si>
    <t>Obyvatelé, návštěvníci, podnikatelské subjekty</t>
  </si>
  <si>
    <t>Obyvatelé ČR, orgány krizového řízení obcí a krajů a organizačních složek státu, složky IZS</t>
  </si>
  <si>
    <t>Ne</t>
  </si>
  <si>
    <t>IP 9a</t>
  </si>
  <si>
    <t>2.1 Zvýšení kvality a dostupnosti služeb vedoucí k sociální inkluzi</t>
  </si>
  <si>
    <t>Osoby sociálně vyloučené či ohrožené sociálním vyloučením, osoby se zdravotním postižením, osoby v bytové nouzi</t>
  </si>
  <si>
    <t>Deinstitucionalizace sociálních služeb za účelem sociálního začleňování a zvýšení uplatnitelnosti na trhu práce</t>
  </si>
  <si>
    <t>Sociální podnikání</t>
  </si>
  <si>
    <t>Sociální podnikání v obcích s rozšířenou působností, na jejichž území se nachází sociálně vyloučená lokalita</t>
  </si>
  <si>
    <t>Osoby sociálně vyloučené či ohrožené sociálním vyloučením, osoby se zdravotním postižením</t>
  </si>
  <si>
    <t>2.2 Vznik nových a rozvoj existujících podnikatelských aktivit v oblasti sociálního podnikání</t>
  </si>
  <si>
    <t>2.3: Rozvoj infrastruktury pro poskytování zdravotních služeb a péče o zdraví</t>
  </si>
  <si>
    <t>Pacienti vysoce specializované péče</t>
  </si>
  <si>
    <t>Příspěvkové organizace zřizované ministerstvem zdravotnictví, subjekty poskytující veřejnou službu v oblasti zdravotní péče podle zákona č. 372/2011 Sb. nebo zákona č. 258/200 Sb.</t>
  </si>
  <si>
    <t>Infrastruktura pro předškolní vzdělávání</t>
  </si>
  <si>
    <t>IP 10</t>
  </si>
  <si>
    <t>2.4 Zvýšení kvality a dostupnosti infrastruktury pro vzdělávání a celoživotní učení</t>
  </si>
  <si>
    <t>Děti do 3 let, děti v předškolním vzdělávání, osoby sociálně vyloučené či ohrožené sociálním vyloučením osoby se speciálními vzdělávacími potřebami, pedagogičtí pracovníci, pracovníci a dobrovolní pracovníci organizací působících v oblasti vzdělávání nebo asistenčních služeb a v oblasti neformálního a zájmového vzdělávání dětí a mládeže</t>
  </si>
  <si>
    <t>Zařízení péče o děti do 3 let, školy a školská zařízení v oblasti předškolního vzdělávání, další subjekty podílející se na realizaci vzdělávacích aktivit, kraje, organizace zřizované nebo zakládané kraji, obce,                                           organizace zřizované nebo zakládané obcemi, nestátní neziskové organizace</t>
  </si>
  <si>
    <t>IP 11</t>
  </si>
  <si>
    <t>IP 4c</t>
  </si>
  <si>
    <t>2.5 Snížení energetické náročnosti v sektoru bydlení</t>
  </si>
  <si>
    <t>Obyvatelé bytových domů, majitelé bytových domů, obyvatelé obcí a měst</t>
  </si>
  <si>
    <t>IP 2 c</t>
  </si>
  <si>
    <t>3.2 Zvyšování efektivity a transparentnosti veřejné správy prostřednictvím rozvoje využití a kvality systémů IKT</t>
  </si>
  <si>
    <t>Občané, podnikatelé, zaměstnanci ve veřejné správě</t>
  </si>
  <si>
    <t>kolová</t>
  </si>
  <si>
    <t>Územní plány</t>
  </si>
  <si>
    <t>3.3 Podpora pořizování a uplatňování dokumentů územního rozvoje</t>
  </si>
  <si>
    <t>Pořízení územních studií</t>
  </si>
  <si>
    <t>Pořízení regulačních plánů, nenahrazujících územní rozhodnutí</t>
  </si>
  <si>
    <t>Územní studie</t>
  </si>
  <si>
    <t>Regulační plány</t>
  </si>
  <si>
    <t>IP 9d</t>
  </si>
  <si>
    <t>Osoby podílející se na plnění strategie komunitně vedeného místního rozvoje</t>
  </si>
  <si>
    <t>Místní akční skupiny</t>
  </si>
  <si>
    <t>Technická pomoc</t>
  </si>
  <si>
    <t>4.2 Posílení kapacit komunitně vedeného místního rozvoje za účelem zlepšení řídících a administrativních schopností MAS</t>
  </si>
  <si>
    <t>5.1 Zajištění kvalitního řízení a implementace programu</t>
  </si>
  <si>
    <t>Žadatelé, příjemci, veřejnost, pracovníci implementační struktury</t>
  </si>
  <si>
    <t>Infrastruktura pro předškolní vzdělávání pro SVL</t>
  </si>
  <si>
    <t>Podpora veřejné dopravy</t>
  </si>
  <si>
    <t>IP 7c</t>
  </si>
  <si>
    <t>NR</t>
  </si>
  <si>
    <t>Sociální podnikání pro SVL</t>
  </si>
  <si>
    <t>Do SVL jde 60 % z alokací prioritní osy 2</t>
  </si>
  <si>
    <t>Při přepočtu byl použit kurz 27,5  Kč za  1 EUR</t>
  </si>
  <si>
    <t>Revitalizace souboru vybraných památek</t>
  </si>
  <si>
    <t>IP 6c</t>
  </si>
  <si>
    <t>3.1: Zefektivnění prezentace, posílení ochrany a rozvoje kulturního a přírodního dědictví</t>
  </si>
  <si>
    <t>Jedná se o výzvy na individuální projekty. Výzvy na ostatní specifické cíle a integrované nástroje předpokládáme až v roce 2016.</t>
  </si>
  <si>
    <t>Celá ČR včetně hl. m. Praha</t>
  </si>
  <si>
    <t>Organizační složky státu, příspěvkové organizace organizačních složek státu</t>
  </si>
  <si>
    <t>Elektronizace odvětví - eLegislativa, eSbírka, archivace</t>
  </si>
  <si>
    <t>Aktivity vedoucí k úplnému elektronickému podání</t>
  </si>
  <si>
    <t xml:space="preserve">Celá ČR </t>
  </si>
  <si>
    <t>U výzev IP4c je otázkou, jestli bude dořešená veřejná podpora. Alokace bude modifikována dle výsledku ex-ante analýzy finančního nástroje.</t>
  </si>
  <si>
    <t>OP D</t>
  </si>
  <si>
    <t>OP D, OP PPR</t>
  </si>
  <si>
    <t>OP ŽP</t>
  </si>
  <si>
    <t>OP Z, OP PPR</t>
  </si>
  <si>
    <t>OP Z</t>
  </si>
  <si>
    <t>OP ŽP, OP PIK, OP PPR, PRV</t>
  </si>
  <si>
    <t>OP VVV, OP PPR, OP Z</t>
  </si>
  <si>
    <t>Deinstitucionalizace sociálních služeb (včetně SVL)</t>
  </si>
  <si>
    <t>Obce s rozšířenou působností, na jejichž území se nenachází sociálně vyloučené lokality, mimo hl.m. Praha</t>
  </si>
  <si>
    <t>Obce s rozšířenou působností, na jejichž území se nachází sociálně vyloučené lokality, mimo hl.m. Praha</t>
  </si>
  <si>
    <t>ŘO IROP, CRR</t>
  </si>
  <si>
    <t xml:space="preserve">Rekonstrukce, modernizace a výstavba vybraných úseků silnic II. a III. tříd s napojením na TEN-T </t>
  </si>
  <si>
    <t xml:space="preserve">Kraje,                                         organizace zřizované nebo zakládané kraji </t>
  </si>
  <si>
    <t>Kraje, obce,                dobrovolné svazky obcí, organizace zřizované nebo zakládané kraji,                    organizace zřizované nebo zakládané obcemi,                  organizace zřizované nebo zakládané dobrovolnými svazky obcí,                           provozovatelé dráhy nebo drážní dopravy podle zákona č. 266/1994 Sb., o drahách, Ministerstvo dopravy ČR</t>
  </si>
  <si>
    <t>MV - Generální ředitelství HZS ČR 
HZS krajů 
Záchranný útvar HZS ČR 
obce, které zřizují jednotky požární ochrany (§ 29 zákona č. 133/1985 Sb., o požární ochraně)  jednotky sboru dobrovolných hasičů kategorie II a III (podle přílohy zákona o požární ochraně)
Policejní prezidium ČR
krajská ředitelství Policie ČR
kraje (kromě hl. m. Prahy) jako zřizovatelé zdravotnické záchranné služby krajů
státní organizace, která zřizuje jednotku HZS podniku s územní působností</t>
  </si>
  <si>
    <t>Osoby samostatně výdělečné činné,                                  malé a střední podniky,           kraje, organizace zřizované nebo zakládané kraji,                    obce, organizace zřizované nebo zakládané obcemi,        dobrovolné svazky obcí, organizace zřizované nebo zakládané dobrovolnými svazky obcí,                                  nestátní neziskové organizace, církve, církevní organizace</t>
  </si>
  <si>
    <t>Zařízení péče o děti do 3 let, školy a školská zařízení v oblasti předškolního vzdělávání,         kraje, organizace zřizované nebo zakládané kraji,                            obce,                                           organizace zřizované nebo zakládané obcemi,                  nestátní neziskové organizace</t>
  </si>
  <si>
    <t>Exponovaná území, viz příloha č. 6 PD IROP</t>
  </si>
  <si>
    <t xml:space="preserve">Nestátní neziskové organizace, organizační složky státu, příspěvkové organizace organizačních složek státu,    kraje, organizace zřizované nebo zakládané kraji,                    obce, organizace zřizované nebo zakládané obcemi,        dobrovolné svazky obcí, organizace zřizované nebo zakládané dobrovolnými svazky obcí,                                církve, církevní organizace
</t>
  </si>
  <si>
    <t>Osoby samostatně výdělečné činné,                                  malé a střední podniky,            kraje, organizace zřizované nebo zakládané kraji,                        obce, organizace zřizované nebo zakládané obcemi,                   dobrovolné svazky obcí, organizace zřizované nebo zakládané dobrovolnými svazky obcí,                                nestátní neziskové organizace, církve, církevní organizace</t>
  </si>
  <si>
    <t xml:space="preserve">Vlastníci bytových domů a společenství vlastníků bytových jednotek - budovy se čtyřmi a více byty, kromě fyzických osob nepodnikajících </t>
  </si>
  <si>
    <t>Vlastníci nebo subjekty s právem hospodaření kromě fyzických osob nepodnikajících</t>
  </si>
  <si>
    <t>Organizační složky státu,  příspěvkové organizace organizačních složek státu,    státní organizace,                 kraje, organizace zřizované nebo zakládané kraji,                    obce, organizace zřizované nebo zakládané obcemi,                   státní podniky</t>
  </si>
  <si>
    <t>Obce s rozšířenou působností</t>
  </si>
  <si>
    <t>Pořízení územních plánů a změn územních plánů</t>
  </si>
  <si>
    <t xml:space="preserve">Řízení, kontrola, zabezpečení činnosti implementační struktury, publicita, vzdělávání, evaluace </t>
  </si>
  <si>
    <t>Podpora úplného elektronického podání.</t>
  </si>
  <si>
    <t>Elektronická legislativa, elektronická sbírka zákonů,                národní digitální archiv</t>
  </si>
  <si>
    <t>Obyvatelé, návštěvníci, dojíždějící za prací a službami, uživatelé veřejné dopravy</t>
  </si>
  <si>
    <t>Návštěvníci a vlastníci kulturního dědictví nebo subjekty s právem hospodaření,
místní obyvatelé a podnikatelé</t>
  </si>
  <si>
    <t>Veřejná správa, občané, podnikatelé, subjekty ochrany přírody, obce, kraje</t>
  </si>
  <si>
    <t>Infrastruktura pro předškolní vzdělávání - podpora zařízení péče o děti do 3 let, dětských skupin a mateřských škol</t>
  </si>
  <si>
    <t>Zvýšení kvality vysoce specializované péče v oblastech onkogynekologie a perinatologie</t>
  </si>
  <si>
    <t>Infrastruktury pro předškolní vzdělávání - podpora zařízení péče o děti do 3 let, dětských skupin a mateřských škol</t>
  </si>
  <si>
    <t xml:space="preserve">Snižování spotřeby energie zlepšením tepelných vlastností budov, podpora zařízení pro vytápění nebo přípravu teplé vody a podpora šetrných, ekologických zdrojů </t>
  </si>
  <si>
    <t xml:space="preserve">Revitalizace a zatraktivnění 
- památek zapsaných na Seznam světového dědictví UNESCO, 
- památek zařazených na Indikativní seznam světového dědictví UNESCO, 
- národních kulturních památek k 1.1.2014,
- památek evidovaných v Indikativním seznamu národních kulturních památek k 1.1.2014
</t>
  </si>
  <si>
    <t xml:space="preserve">Vysoce specializovaná péče v oblastech onkogynekologie a perinatologie </t>
  </si>
  <si>
    <t>Vybrané úseky silnic II. a  III. třídy</t>
  </si>
  <si>
    <t>Provozní a animační výdaje</t>
  </si>
  <si>
    <t>Celková alokace (CZK)</t>
  </si>
  <si>
    <t>Z toho příspěvek Unie (CZK)</t>
  </si>
  <si>
    <t>Z toho národní spolufinancování (CZK)</t>
  </si>
  <si>
    <t>OP ŽP, PRV, OP R</t>
  </si>
  <si>
    <t>Energetické úspory v bytových domech</t>
  </si>
  <si>
    <t>Kyberbezpečnost</t>
  </si>
  <si>
    <t>Priojekty zaměřené na ochranu informačních a komunikačních technologií veřejné správy včetně její infrastruktury.</t>
  </si>
  <si>
    <t>Zvýšení bezpečnosti železniční, silniční, cyklistické a pěší dopravy.                                         Telematika.                                    Výstavba cyklostezek, cyklotras a doprovodné infrastruktury</t>
  </si>
  <si>
    <r>
      <t>Druh výzvy</t>
    </r>
    <r>
      <rPr>
        <b/>
        <vertAlign val="superscript"/>
        <sz val="10"/>
        <color theme="1"/>
        <rFont val="Arial"/>
        <family val="2"/>
        <charset val="238"/>
      </rPr>
      <t xml:space="preserve"> </t>
    </r>
  </si>
  <si>
    <r>
      <t>1.2: Zvýšení podílu udržitelných forem dopravy</t>
    </r>
    <r>
      <rPr>
        <sz val="10"/>
        <color rgb="FFFF0000"/>
        <rFont val="Times New Roman"/>
        <family val="1"/>
        <charset val="238"/>
      </rPr>
      <t> </t>
    </r>
  </si>
  <si>
    <t>Harmonogram výzev pro Integrovaný operační program na rok 2015  - aktualizace proběhla k datu 30. 6.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</si>
</sst>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yy"/>
  </numFmts>
  <fonts count="16" x14ac:knownFonts="1">
    <font>
      <sz val="11"/>
      <color theme="1"/>
      <name val="Calibri"/>
      <family val="2"/>
      <charset val="238"/>
      <scheme val="minor"/>
    </font>
    <font>
      <sz val="10"/>
      <color theme="1"/>
      <name val="Arial"/>
      <family val="2"/>
      <charset val="238"/>
    </font>
    <font>
      <b/>
      <sz val="10"/>
      <color theme="3" tint="-0.249977111117893"/>
      <name val="Arial"/>
      <family val="2"/>
      <charset val="238"/>
    </font>
    <font>
      <sz val="11"/>
      <color rgb="FFFF0000"/>
      <name val="Calibri"/>
      <family val="2"/>
      <charset val="238"/>
      <scheme val="minor"/>
    </font>
    <font>
      <i/>
      <sz val="10"/>
      <color theme="1"/>
      <name val="Arial"/>
      <family val="2"/>
      <charset val="238"/>
    </font>
    <font>
      <sz val="11"/>
      <color theme="1"/>
      <name val="Arial"/>
      <family val="2"/>
      <charset val="238"/>
    </font>
    <font>
      <b/>
      <sz val="10"/>
      <color theme="1"/>
      <name val="Arial"/>
      <family val="2"/>
      <charset val="238"/>
    </font>
    <font>
      <sz val="10"/>
      <color theme="1"/>
      <name val="Calibri"/>
      <family val="2"/>
      <charset val="238"/>
      <scheme val="minor"/>
    </font>
    <font>
      <sz val="10"/>
      <color rgb="FF000000"/>
      <name val="Arial"/>
      <family val="2"/>
      <charset val="238"/>
    </font>
    <font>
      <sz val="10"/>
      <name val="Arial"/>
      <family val="2"/>
      <charset val="238"/>
    </font>
    <font>
      <sz val="8"/>
      <color theme="1"/>
      <name val="Calibri"/>
      <family val="2"/>
      <charset val="238"/>
      <scheme val="minor"/>
    </font>
    <font>
      <i/>
      <sz val="8"/>
      <color theme="1"/>
      <name val="Calibri"/>
      <family val="2"/>
      <charset val="238"/>
      <scheme val="minor"/>
    </font>
    <font>
      <b/>
      <vertAlign val="superscript"/>
      <sz val="10"/>
      <color theme="1"/>
      <name val="Arial"/>
      <family val="2"/>
      <charset val="238"/>
    </font>
    <font>
      <i/>
      <sz val="10"/>
      <color theme="1"/>
      <name val="Calibri"/>
      <family val="2"/>
      <charset val="238"/>
      <scheme val="minor"/>
    </font>
    <font>
      <sz val="10"/>
      <color rgb="FFFF0000"/>
      <name val="Times New Roman"/>
      <family val="1"/>
      <charset val="238"/>
    </font>
    <font>
      <b/>
      <sz val="16"/>
      <name val="Arial"/>
      <family val="2"/>
      <charset val="238"/>
    </font>
  </fonts>
  <fills count="11">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Fill="1" applyAlignment="1">
      <alignment vertical="center"/>
    </xf>
    <xf numFmtId="164" fontId="1" fillId="0" borderId="0" xfId="0" applyNumberFormat="1"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0" fontId="1" fillId="0" borderId="0" xfId="0" applyFont="1" applyBorder="1" applyAlignment="1">
      <alignment horizontal="left" vertical="center"/>
    </xf>
    <xf numFmtId="0" fontId="1" fillId="10" borderId="0" xfId="0" applyFont="1" applyFill="1" applyBorder="1" applyAlignment="1">
      <alignment wrapText="1"/>
    </xf>
    <xf numFmtId="3" fontId="1" fillId="10" borderId="0" xfId="0" applyNumberFormat="1" applyFont="1" applyFill="1" applyBorder="1" applyAlignment="1">
      <alignment horizontal="left" vertical="center" wrapText="1"/>
    </xf>
    <xf numFmtId="164" fontId="1" fillId="10" borderId="0" xfId="0" applyNumberFormat="1" applyFont="1" applyFill="1" applyBorder="1" applyAlignment="1">
      <alignment horizontal="left" vertical="center" wrapText="1"/>
    </xf>
    <xf numFmtId="0" fontId="1" fillId="10" borderId="0" xfId="0" applyFont="1" applyFill="1" applyBorder="1" applyAlignment="1">
      <alignment horizontal="left" vertical="center"/>
    </xf>
    <xf numFmtId="0" fontId="1" fillId="10" borderId="1" xfId="0" applyFont="1" applyFill="1" applyBorder="1" applyAlignment="1">
      <alignment horizontal="left" vertical="center" wrapText="1"/>
    </xf>
    <xf numFmtId="3" fontId="1" fillId="10" borderId="1" xfId="0" applyNumberFormat="1" applyFont="1" applyFill="1" applyBorder="1" applyAlignment="1">
      <alignment horizontal="left" vertical="center" wrapText="1"/>
    </xf>
    <xf numFmtId="0" fontId="1" fillId="10" borderId="1" xfId="0" applyFont="1" applyFill="1" applyBorder="1" applyAlignment="1">
      <alignment horizontal="justify" vertical="center"/>
    </xf>
    <xf numFmtId="0" fontId="1" fillId="10" borderId="1" xfId="0" applyFont="1" applyFill="1" applyBorder="1" applyAlignment="1">
      <alignment horizontal="left" vertical="center"/>
    </xf>
    <xf numFmtId="164" fontId="1" fillId="10" borderId="1" xfId="0" applyNumberFormat="1" applyFont="1" applyFill="1" applyBorder="1" applyAlignment="1">
      <alignment horizontal="left" vertical="center" wrapText="1"/>
    </xf>
    <xf numFmtId="3" fontId="1" fillId="10" borderId="1" xfId="0" applyNumberFormat="1" applyFont="1" applyFill="1" applyBorder="1" applyAlignment="1">
      <alignment horizontal="center" vertical="center" wrapText="1"/>
    </xf>
    <xf numFmtId="0" fontId="1" fillId="10" borderId="0" xfId="0" applyFont="1" applyFill="1" applyBorder="1" applyAlignment="1">
      <alignment horizontal="left" vertical="center" wrapText="1"/>
    </xf>
    <xf numFmtId="0" fontId="1" fillId="10" borderId="1" xfId="0" applyFont="1" applyFill="1" applyBorder="1" applyAlignment="1">
      <alignment vertical="center" wrapText="1"/>
    </xf>
    <xf numFmtId="0" fontId="1" fillId="0" borderId="0" xfId="0" applyFont="1" applyBorder="1" applyAlignment="1">
      <alignment horizontal="left" vertical="center" wrapText="1"/>
    </xf>
    <xf numFmtId="0" fontId="0" fillId="0" borderId="0" xfId="0" applyAlignment="1">
      <alignment vertical="center" wrapText="1"/>
    </xf>
    <xf numFmtId="0" fontId="8" fillId="10" borderId="1" xfId="0" applyFont="1" applyFill="1" applyBorder="1" applyAlignment="1">
      <alignment horizontal="left" vertical="center" wrapText="1"/>
    </xf>
    <xf numFmtId="0" fontId="5" fillId="10" borderId="0" xfId="0" applyFont="1" applyFill="1" applyBorder="1" applyAlignment="1">
      <alignment horizontal="justify" vertical="center"/>
    </xf>
    <xf numFmtId="0" fontId="5" fillId="0" borderId="0" xfId="0" applyFont="1" applyAlignment="1">
      <alignment horizontal="justify" vertical="center"/>
    </xf>
    <xf numFmtId="0" fontId="5" fillId="0" borderId="0" xfId="0" applyFont="1" applyAlignment="1">
      <alignment vertical="center"/>
    </xf>
    <xf numFmtId="0" fontId="9" fillId="10" borderId="1" xfId="0" applyFont="1" applyFill="1" applyBorder="1" applyAlignment="1">
      <alignment horizontal="left" vertical="center" wrapText="1"/>
    </xf>
    <xf numFmtId="0" fontId="1" fillId="10" borderId="0" xfId="0" applyFont="1" applyFill="1" applyBorder="1" applyAlignment="1">
      <alignment horizontal="left" vertical="center" wrapText="1"/>
    </xf>
    <xf numFmtId="0" fontId="9" fillId="10" borderId="1" xfId="0" applyFont="1" applyFill="1" applyBorder="1" applyAlignment="1">
      <alignment horizontal="justify" vertical="center"/>
    </xf>
    <xf numFmtId="3" fontId="1" fillId="0" borderId="1" xfId="0" applyNumberFormat="1" applyFont="1" applyFill="1" applyBorder="1" applyAlignment="1">
      <alignment horizontal="left" vertical="center"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10" borderId="0" xfId="0" applyFont="1" applyFill="1" applyAlignment="1">
      <alignment horizontal="left" vertical="center"/>
    </xf>
    <xf numFmtId="0" fontId="1" fillId="6"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 fillId="0" borderId="1" xfId="0" applyFont="1" applyBorder="1" applyAlignment="1">
      <alignment vertical="center" wrapText="1"/>
    </xf>
    <xf numFmtId="0" fontId="15" fillId="0" borderId="2"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0" borderId="0" xfId="0" applyFont="1" applyBorder="1" applyAlignment="1">
      <alignment horizontal="center" vertical="center"/>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10" borderId="0"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
  <sheetViews>
    <sheetView tabSelected="1" zoomScale="60" zoomScaleNormal="60" workbookViewId="0">
      <pane ySplit="6" topLeftCell="A7" activePane="bottomLeft" state="frozen"/>
      <selection pane="bottomLeft" sqref="A1:AC1"/>
    </sheetView>
  </sheetViews>
  <sheetFormatPr defaultRowHeight="15" x14ac:dyDescent="0.25"/>
  <cols>
    <col min="1" max="1" width="7.5703125" style="1" customWidth="1"/>
    <col min="2" max="2" width="16.42578125" style="1" customWidth="1"/>
    <col min="3" max="3" width="9.140625" style="1"/>
    <col min="4" max="4" width="12.7109375" style="1" customWidth="1"/>
    <col min="5" max="5" width="17.42578125" style="10" customWidth="1"/>
    <col min="6" max="6" width="9.140625" style="1"/>
    <col min="7" max="7" width="13.140625" style="1" customWidth="1"/>
    <col min="8" max="8" width="9.140625" style="1"/>
    <col min="9" max="9" width="9.140625" style="1" customWidth="1"/>
    <col min="10" max="10" width="20.42578125" style="1" customWidth="1"/>
    <col min="11" max="11" width="17.28515625" style="1" customWidth="1"/>
    <col min="12" max="12" width="14.7109375" style="1" customWidth="1"/>
    <col min="13" max="13" width="12.42578125" style="1" customWidth="1"/>
    <col min="14" max="14" width="11" style="1" customWidth="1"/>
    <col min="15" max="15" width="10.85546875" style="1" customWidth="1"/>
    <col min="16" max="16" width="12.42578125" style="1" customWidth="1"/>
    <col min="17" max="17" width="9.7109375" style="1" customWidth="1"/>
    <col min="18" max="18" width="22.28515625" style="1" customWidth="1"/>
    <col min="19" max="19" width="18.85546875" style="1" customWidth="1"/>
    <col min="20" max="20" width="13.7109375" style="1" customWidth="1"/>
    <col min="21" max="21" width="28.85546875" style="30" customWidth="1"/>
    <col min="22" max="22" width="17.140625" style="1" customWidth="1"/>
    <col min="23" max="23" width="12.42578125" style="1" customWidth="1"/>
    <col min="24" max="24" width="12.85546875" style="1" customWidth="1"/>
    <col min="25" max="25" width="9.140625" style="1" customWidth="1"/>
    <col min="26" max="26" width="11.7109375" style="1" customWidth="1"/>
    <col min="27" max="27" width="11.42578125" style="26" customWidth="1"/>
    <col min="28" max="28" width="10.5703125" style="1" customWidth="1"/>
    <col min="29" max="29" width="11.28515625" style="1" customWidth="1"/>
    <col min="30" max="30" width="10.28515625" style="1" customWidth="1"/>
    <col min="31" max="31" width="18.28515625" style="1" customWidth="1"/>
    <col min="32" max="16384" width="9.140625" style="1"/>
  </cols>
  <sheetData>
    <row r="1" spans="1:29" s="35" customFormat="1" ht="20.25" x14ac:dyDescent="0.25">
      <c r="A1" s="48" t="s">
        <v>172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row>
    <row r="2" spans="1:29" s="35" customFormat="1" ht="20.25" x14ac:dyDescent="0.2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s="36" customFormat="1" ht="12.75" x14ac:dyDescent="0.25">
      <c r="A3" s="49" t="s">
        <v>0</v>
      </c>
      <c r="B3" s="50"/>
      <c r="C3" s="50"/>
      <c r="D3" s="50"/>
      <c r="E3" s="50"/>
      <c r="F3" s="50"/>
      <c r="G3" s="50"/>
      <c r="H3" s="51"/>
      <c r="I3" s="52" t="s">
        <v>1</v>
      </c>
      <c r="J3" s="53"/>
      <c r="K3" s="53"/>
      <c r="L3" s="53"/>
      <c r="M3" s="53"/>
      <c r="N3" s="53"/>
      <c r="O3" s="53"/>
      <c r="P3" s="53"/>
      <c r="Q3" s="54"/>
      <c r="R3" s="55" t="s">
        <v>32</v>
      </c>
      <c r="S3" s="55"/>
      <c r="T3" s="55"/>
      <c r="U3" s="55"/>
      <c r="V3" s="56" t="s">
        <v>37</v>
      </c>
      <c r="W3" s="56"/>
      <c r="X3" s="56"/>
      <c r="Y3" s="56"/>
      <c r="Z3" s="56"/>
      <c r="AA3" s="56"/>
      <c r="AB3" s="56"/>
      <c r="AC3" s="56"/>
    </row>
    <row r="4" spans="1:29" s="35" customFormat="1" ht="12.75" x14ac:dyDescent="0.25">
      <c r="A4" s="45" t="s">
        <v>2</v>
      </c>
      <c r="B4" s="45" t="s">
        <v>3</v>
      </c>
      <c r="C4" s="45" t="s">
        <v>4</v>
      </c>
      <c r="D4" s="45" t="s">
        <v>5</v>
      </c>
      <c r="E4" s="46" t="s">
        <v>6</v>
      </c>
      <c r="F4" s="45" t="s">
        <v>7</v>
      </c>
      <c r="G4" s="45" t="s">
        <v>8</v>
      </c>
      <c r="H4" s="45" t="s">
        <v>9</v>
      </c>
      <c r="I4" s="61" t="s">
        <v>170</v>
      </c>
      <c r="J4" s="62" t="s">
        <v>55</v>
      </c>
      <c r="K4" s="63"/>
      <c r="L4" s="64"/>
      <c r="M4" s="57" t="s">
        <v>10</v>
      </c>
      <c r="N4" s="57" t="s">
        <v>11</v>
      </c>
      <c r="O4" s="57" t="s">
        <v>12</v>
      </c>
      <c r="P4" s="57" t="s">
        <v>13</v>
      </c>
      <c r="Q4" s="57" t="s">
        <v>14</v>
      </c>
      <c r="R4" s="59" t="s">
        <v>33</v>
      </c>
      <c r="S4" s="59" t="s">
        <v>34</v>
      </c>
      <c r="T4" s="59" t="s">
        <v>51</v>
      </c>
      <c r="U4" s="59" t="s">
        <v>35</v>
      </c>
      <c r="V4" s="65" t="s">
        <v>38</v>
      </c>
      <c r="W4" s="65" t="s">
        <v>39</v>
      </c>
      <c r="X4" s="65" t="s">
        <v>52</v>
      </c>
      <c r="Y4" s="65" t="s">
        <v>40</v>
      </c>
      <c r="Z4" s="65" t="s">
        <v>41</v>
      </c>
      <c r="AA4" s="65" t="s">
        <v>42</v>
      </c>
      <c r="AB4" s="65" t="s">
        <v>43</v>
      </c>
      <c r="AC4" s="65" t="s">
        <v>44</v>
      </c>
    </row>
    <row r="5" spans="1:29" s="35" customFormat="1" ht="85.5" customHeight="1" x14ac:dyDescent="0.25">
      <c r="A5" s="45"/>
      <c r="B5" s="45"/>
      <c r="C5" s="45"/>
      <c r="D5" s="45"/>
      <c r="E5" s="47"/>
      <c r="F5" s="45"/>
      <c r="G5" s="45"/>
      <c r="H5" s="45"/>
      <c r="I5" s="61"/>
      <c r="J5" s="39" t="s">
        <v>162</v>
      </c>
      <c r="K5" s="40" t="s">
        <v>163</v>
      </c>
      <c r="L5" s="40" t="s">
        <v>164</v>
      </c>
      <c r="M5" s="58"/>
      <c r="N5" s="58"/>
      <c r="O5" s="58"/>
      <c r="P5" s="58"/>
      <c r="Q5" s="58"/>
      <c r="R5" s="60"/>
      <c r="S5" s="60"/>
      <c r="T5" s="60"/>
      <c r="U5" s="60"/>
      <c r="V5" s="65"/>
      <c r="W5" s="65"/>
      <c r="X5" s="65"/>
      <c r="Y5" s="65"/>
      <c r="Z5" s="65"/>
      <c r="AA5" s="65"/>
      <c r="AB5" s="65"/>
      <c r="AC5" s="65"/>
    </row>
    <row r="6" spans="1:29" s="37" customFormat="1" ht="12.75" x14ac:dyDescent="0.25">
      <c r="A6" s="2" t="s">
        <v>15</v>
      </c>
      <c r="B6" s="2" t="s">
        <v>16</v>
      </c>
      <c r="C6" s="2" t="s">
        <v>17</v>
      </c>
      <c r="D6" s="2" t="s">
        <v>18</v>
      </c>
      <c r="E6" s="3" t="s">
        <v>19</v>
      </c>
      <c r="F6" s="2" t="s">
        <v>20</v>
      </c>
      <c r="G6" s="2" t="s">
        <v>21</v>
      </c>
      <c r="H6" s="2" t="s">
        <v>22</v>
      </c>
      <c r="I6" s="4" t="s">
        <v>23</v>
      </c>
      <c r="J6" s="5" t="s">
        <v>24</v>
      </c>
      <c r="K6" s="4" t="s">
        <v>25</v>
      </c>
      <c r="L6" s="4" t="s">
        <v>26</v>
      </c>
      <c r="M6" s="4" t="s">
        <v>27</v>
      </c>
      <c r="N6" s="4" t="s">
        <v>28</v>
      </c>
      <c r="O6" s="4" t="s">
        <v>29</v>
      </c>
      <c r="P6" s="4" t="s">
        <v>30</v>
      </c>
      <c r="Q6" s="4" t="s">
        <v>31</v>
      </c>
      <c r="R6" s="6" t="s">
        <v>36</v>
      </c>
      <c r="S6" s="6" t="s">
        <v>36</v>
      </c>
      <c r="T6" s="6" t="s">
        <v>36</v>
      </c>
      <c r="U6" s="6" t="s">
        <v>36</v>
      </c>
      <c r="V6" s="41" t="s">
        <v>45</v>
      </c>
      <c r="W6" s="41" t="s">
        <v>54</v>
      </c>
      <c r="X6" s="41" t="s">
        <v>46</v>
      </c>
      <c r="Y6" s="41" t="s">
        <v>53</v>
      </c>
      <c r="Z6" s="41" t="s">
        <v>47</v>
      </c>
      <c r="AA6" s="42" t="s">
        <v>48</v>
      </c>
      <c r="AB6" s="41" t="s">
        <v>49</v>
      </c>
      <c r="AC6" s="41" t="s">
        <v>50</v>
      </c>
    </row>
    <row r="7" spans="1:29" s="38" customFormat="1" ht="171.75" customHeight="1" x14ac:dyDescent="0.25">
      <c r="A7" s="17">
        <v>2</v>
      </c>
      <c r="B7" s="17" t="s">
        <v>93</v>
      </c>
      <c r="C7" s="17">
        <v>3</v>
      </c>
      <c r="D7" s="17" t="s">
        <v>85</v>
      </c>
      <c r="E7" s="24" t="s">
        <v>94</v>
      </c>
      <c r="F7" s="17" t="s">
        <v>57</v>
      </c>
      <c r="G7" s="17" t="s">
        <v>57</v>
      </c>
      <c r="H7" s="17" t="s">
        <v>57</v>
      </c>
      <c r="I7" s="17" t="s">
        <v>58</v>
      </c>
      <c r="J7" s="18">
        <v>630000000</v>
      </c>
      <c r="K7" s="18">
        <v>535500000</v>
      </c>
      <c r="L7" s="18">
        <v>94500000</v>
      </c>
      <c r="M7" s="17" t="s">
        <v>59</v>
      </c>
      <c r="N7" s="21">
        <v>42186</v>
      </c>
      <c r="O7" s="21">
        <v>42248</v>
      </c>
      <c r="P7" s="17" t="s">
        <v>57</v>
      </c>
      <c r="Q7" s="21">
        <v>42795</v>
      </c>
      <c r="R7" s="17" t="s">
        <v>147</v>
      </c>
      <c r="S7" s="17" t="s">
        <v>153</v>
      </c>
      <c r="T7" s="17" t="s">
        <v>61</v>
      </c>
      <c r="U7" s="19" t="s">
        <v>146</v>
      </c>
      <c r="V7" s="20" t="s">
        <v>68</v>
      </c>
      <c r="W7" s="20" t="s">
        <v>68</v>
      </c>
      <c r="X7" s="20" t="s">
        <v>57</v>
      </c>
      <c r="Y7" s="20" t="s">
        <v>57</v>
      </c>
      <c r="Z7" s="20" t="s">
        <v>57</v>
      </c>
      <c r="AA7" s="17" t="s">
        <v>57</v>
      </c>
      <c r="AB7" s="20" t="s">
        <v>57</v>
      </c>
      <c r="AC7" s="20" t="s">
        <v>57</v>
      </c>
    </row>
    <row r="8" spans="1:29" s="38" customFormat="1" ht="165.75" customHeight="1" x14ac:dyDescent="0.25">
      <c r="A8" s="17">
        <v>1</v>
      </c>
      <c r="B8" s="17" t="s">
        <v>160</v>
      </c>
      <c r="C8" s="17">
        <v>1</v>
      </c>
      <c r="D8" s="17" t="s">
        <v>56</v>
      </c>
      <c r="E8" s="17" t="s">
        <v>60</v>
      </c>
      <c r="F8" s="17" t="s">
        <v>57</v>
      </c>
      <c r="G8" s="17" t="s">
        <v>57</v>
      </c>
      <c r="H8" s="17" t="s">
        <v>57</v>
      </c>
      <c r="I8" s="31" t="s">
        <v>58</v>
      </c>
      <c r="J8" s="18">
        <f>K8+L8</f>
        <v>12230226411.764706</v>
      </c>
      <c r="K8" s="18">
        <f>20791384900/2</f>
        <v>10395692450</v>
      </c>
      <c r="L8" s="18">
        <f t="shared" ref="L8:L24" si="0">K8/85*15</f>
        <v>1834533961.7647057</v>
      </c>
      <c r="M8" s="17" t="s">
        <v>59</v>
      </c>
      <c r="N8" s="21">
        <v>42186</v>
      </c>
      <c r="O8" s="21">
        <v>42248</v>
      </c>
      <c r="P8" s="17" t="s">
        <v>57</v>
      </c>
      <c r="Q8" s="21">
        <v>43070</v>
      </c>
      <c r="R8" s="24" t="s">
        <v>134</v>
      </c>
      <c r="S8" s="19" t="s">
        <v>66</v>
      </c>
      <c r="T8" s="17" t="s">
        <v>61</v>
      </c>
      <c r="U8" s="17" t="s">
        <v>135</v>
      </c>
      <c r="V8" s="20" t="s">
        <v>62</v>
      </c>
      <c r="W8" s="20" t="s">
        <v>68</v>
      </c>
      <c r="X8" s="20" t="s">
        <v>57</v>
      </c>
      <c r="Y8" s="20" t="s">
        <v>57</v>
      </c>
      <c r="Z8" s="20" t="s">
        <v>57</v>
      </c>
      <c r="AA8" s="17" t="s">
        <v>123</v>
      </c>
      <c r="AB8" s="20" t="s">
        <v>57</v>
      </c>
      <c r="AC8" s="20" t="s">
        <v>57</v>
      </c>
    </row>
    <row r="9" spans="1:29" s="38" customFormat="1" ht="178.5" x14ac:dyDescent="0.25">
      <c r="A9" s="17">
        <v>4</v>
      </c>
      <c r="B9" s="17" t="s">
        <v>130</v>
      </c>
      <c r="C9" s="17">
        <v>2</v>
      </c>
      <c r="D9" s="17" t="s">
        <v>69</v>
      </c>
      <c r="E9" s="24" t="s">
        <v>70</v>
      </c>
      <c r="F9" s="17" t="s">
        <v>57</v>
      </c>
      <c r="G9" s="17" t="s">
        <v>57</v>
      </c>
      <c r="H9" s="17" t="s">
        <v>57</v>
      </c>
      <c r="I9" s="17" t="s">
        <v>92</v>
      </c>
      <c r="J9" s="18">
        <f>K9+L9</f>
        <v>2352941176.4705882</v>
      </c>
      <c r="K9" s="18">
        <v>2000000000</v>
      </c>
      <c r="L9" s="18">
        <f t="shared" si="0"/>
        <v>352941176.47058821</v>
      </c>
      <c r="M9" s="17" t="s">
        <v>59</v>
      </c>
      <c r="N9" s="21">
        <v>42248</v>
      </c>
      <c r="O9" s="21">
        <v>42248</v>
      </c>
      <c r="P9" s="17" t="s">
        <v>57</v>
      </c>
      <c r="Q9" s="21">
        <v>42430</v>
      </c>
      <c r="R9" s="17" t="s">
        <v>72</v>
      </c>
      <c r="S9" s="17" t="s">
        <v>75</v>
      </c>
      <c r="T9" s="17" t="s">
        <v>61</v>
      </c>
      <c r="U9" s="17" t="s">
        <v>141</v>
      </c>
      <c r="V9" s="20" t="s">
        <v>62</v>
      </c>
      <c r="W9" s="20" t="s">
        <v>68</v>
      </c>
      <c r="X9" s="20" t="s">
        <v>57</v>
      </c>
      <c r="Y9" s="20" t="s">
        <v>57</v>
      </c>
      <c r="Z9" s="20" t="s">
        <v>57</v>
      </c>
      <c r="AA9" s="43" t="s">
        <v>126</v>
      </c>
      <c r="AB9" s="20" t="s">
        <v>57</v>
      </c>
      <c r="AC9" s="20" t="s">
        <v>57</v>
      </c>
    </row>
    <row r="10" spans="1:29" s="38" customFormat="1" ht="179.25" customHeight="1" x14ac:dyDescent="0.25">
      <c r="A10" s="17">
        <v>5</v>
      </c>
      <c r="B10" s="17" t="s">
        <v>110</v>
      </c>
      <c r="C10" s="17">
        <v>2</v>
      </c>
      <c r="D10" s="17" t="s">
        <v>69</v>
      </c>
      <c r="E10" s="24" t="s">
        <v>76</v>
      </c>
      <c r="F10" s="17" t="s">
        <v>57</v>
      </c>
      <c r="G10" s="17" t="s">
        <v>57</v>
      </c>
      <c r="H10" s="17" t="s">
        <v>57</v>
      </c>
      <c r="I10" s="17" t="s">
        <v>92</v>
      </c>
      <c r="J10" s="18">
        <f>K10+L10</f>
        <v>155294117.64705881</v>
      </c>
      <c r="K10" s="18">
        <v>132000000</v>
      </c>
      <c r="L10" s="18">
        <f t="shared" si="0"/>
        <v>23294117.647058822</v>
      </c>
      <c r="M10" s="17" t="s">
        <v>59</v>
      </c>
      <c r="N10" s="21">
        <v>42248</v>
      </c>
      <c r="O10" s="21">
        <v>42249</v>
      </c>
      <c r="P10" s="17" t="s">
        <v>57</v>
      </c>
      <c r="Q10" s="21">
        <v>42343</v>
      </c>
      <c r="R10" s="17" t="s">
        <v>74</v>
      </c>
      <c r="S10" s="17" t="s">
        <v>71</v>
      </c>
      <c r="T10" s="17" t="s">
        <v>132</v>
      </c>
      <c r="U10" s="17" t="s">
        <v>138</v>
      </c>
      <c r="V10" s="20" t="s">
        <v>62</v>
      </c>
      <c r="W10" s="20" t="s">
        <v>68</v>
      </c>
      <c r="X10" s="20" t="s">
        <v>57</v>
      </c>
      <c r="Y10" s="20" t="s">
        <v>57</v>
      </c>
      <c r="Z10" s="20" t="s">
        <v>57</v>
      </c>
      <c r="AA10" s="17" t="s">
        <v>126</v>
      </c>
      <c r="AB10" s="20" t="s">
        <v>57</v>
      </c>
      <c r="AC10" s="20" t="s">
        <v>57</v>
      </c>
    </row>
    <row r="11" spans="1:29" s="38" customFormat="1" ht="89.25" x14ac:dyDescent="0.25">
      <c r="A11" s="17">
        <v>6</v>
      </c>
      <c r="B11" s="17" t="s">
        <v>159</v>
      </c>
      <c r="C11" s="17">
        <v>2</v>
      </c>
      <c r="D11" s="17" t="s">
        <v>69</v>
      </c>
      <c r="E11" s="24" t="s">
        <v>77</v>
      </c>
      <c r="F11" s="17" t="s">
        <v>57</v>
      </c>
      <c r="G11" s="17" t="s">
        <v>57</v>
      </c>
      <c r="H11" s="17" t="s">
        <v>57</v>
      </c>
      <c r="I11" s="17" t="s">
        <v>58</v>
      </c>
      <c r="J11" s="18">
        <v>1238310437</v>
      </c>
      <c r="K11" s="18">
        <v>1052563872</v>
      </c>
      <c r="L11" s="18">
        <f t="shared" si="0"/>
        <v>185746565.64705881</v>
      </c>
      <c r="M11" s="17" t="s">
        <v>59</v>
      </c>
      <c r="N11" s="21">
        <v>42248</v>
      </c>
      <c r="O11" s="21">
        <v>42248</v>
      </c>
      <c r="P11" s="17" t="s">
        <v>57</v>
      </c>
      <c r="Q11" s="21">
        <v>43075</v>
      </c>
      <c r="R11" s="17" t="s">
        <v>155</v>
      </c>
      <c r="S11" s="17" t="s">
        <v>78</v>
      </c>
      <c r="T11" s="17" t="s">
        <v>121</v>
      </c>
      <c r="U11" s="27" t="s">
        <v>79</v>
      </c>
      <c r="V11" s="20" t="s">
        <v>62</v>
      </c>
      <c r="W11" s="20" t="s">
        <v>68</v>
      </c>
      <c r="X11" s="20" t="s">
        <v>57</v>
      </c>
      <c r="Y11" s="20" t="s">
        <v>57</v>
      </c>
      <c r="Z11" s="20" t="s">
        <v>57</v>
      </c>
      <c r="AA11" s="17" t="s">
        <v>127</v>
      </c>
      <c r="AB11" s="20" t="s">
        <v>57</v>
      </c>
      <c r="AC11" s="20" t="s">
        <v>57</v>
      </c>
    </row>
    <row r="12" spans="1:29" s="38" customFormat="1" ht="114.75" x14ac:dyDescent="0.25">
      <c r="A12" s="17">
        <v>7</v>
      </c>
      <c r="B12" s="17" t="s">
        <v>120</v>
      </c>
      <c r="C12" s="17">
        <v>3</v>
      </c>
      <c r="D12" s="17" t="s">
        <v>89</v>
      </c>
      <c r="E12" s="24" t="s">
        <v>90</v>
      </c>
      <c r="F12" s="17" t="s">
        <v>57</v>
      </c>
      <c r="G12" s="17" t="s">
        <v>57</v>
      </c>
      <c r="H12" s="17" t="s">
        <v>57</v>
      </c>
      <c r="I12" s="17" t="s">
        <v>58</v>
      </c>
      <c r="J12" s="18">
        <f t="shared" ref="J12:J20" si="1">K12+L12</f>
        <v>470588235.29411769</v>
      </c>
      <c r="K12" s="18">
        <v>400000000</v>
      </c>
      <c r="L12" s="18">
        <f t="shared" si="0"/>
        <v>70588235.294117659</v>
      </c>
      <c r="M12" s="17" t="s">
        <v>59</v>
      </c>
      <c r="N12" s="21">
        <v>42248</v>
      </c>
      <c r="O12" s="21">
        <v>42248</v>
      </c>
      <c r="P12" s="17" t="s">
        <v>57</v>
      </c>
      <c r="Q12" s="21">
        <v>42887</v>
      </c>
      <c r="R12" s="17" t="s">
        <v>149</v>
      </c>
      <c r="S12" s="17" t="s">
        <v>91</v>
      </c>
      <c r="T12" s="17" t="s">
        <v>117</v>
      </c>
      <c r="U12" s="17" t="s">
        <v>145</v>
      </c>
      <c r="V12" s="20" t="s">
        <v>62</v>
      </c>
      <c r="W12" s="20" t="s">
        <v>68</v>
      </c>
      <c r="X12" s="20" t="s">
        <v>57</v>
      </c>
      <c r="Y12" s="20" t="s">
        <v>57</v>
      </c>
      <c r="Z12" s="20" t="s">
        <v>57</v>
      </c>
      <c r="AA12" s="17" t="s">
        <v>127</v>
      </c>
      <c r="AB12" s="20" t="s">
        <v>57</v>
      </c>
      <c r="AC12" s="20" t="s">
        <v>57</v>
      </c>
    </row>
    <row r="13" spans="1:29" s="38" customFormat="1" ht="123" customHeight="1" x14ac:dyDescent="0.25">
      <c r="A13" s="17">
        <v>8</v>
      </c>
      <c r="B13" s="17" t="s">
        <v>98</v>
      </c>
      <c r="C13" s="17">
        <v>3</v>
      </c>
      <c r="D13" s="17" t="s">
        <v>85</v>
      </c>
      <c r="E13" s="24" t="s">
        <v>94</v>
      </c>
      <c r="F13" s="17" t="s">
        <v>57</v>
      </c>
      <c r="G13" s="17" t="s">
        <v>57</v>
      </c>
      <c r="H13" s="17" t="s">
        <v>57</v>
      </c>
      <c r="I13" s="17" t="s">
        <v>58</v>
      </c>
      <c r="J13" s="18">
        <f t="shared" si="1"/>
        <v>450000000</v>
      </c>
      <c r="K13" s="18">
        <v>382500000</v>
      </c>
      <c r="L13" s="18">
        <f t="shared" si="0"/>
        <v>67500000</v>
      </c>
      <c r="M13" s="17" t="s">
        <v>59</v>
      </c>
      <c r="N13" s="21">
        <v>42248</v>
      </c>
      <c r="O13" s="21">
        <v>42278</v>
      </c>
      <c r="P13" s="17" t="s">
        <v>57</v>
      </c>
      <c r="Q13" s="21">
        <v>42795</v>
      </c>
      <c r="R13" s="17" t="s">
        <v>96</v>
      </c>
      <c r="S13" s="17" t="s">
        <v>153</v>
      </c>
      <c r="T13" s="17" t="s">
        <v>61</v>
      </c>
      <c r="U13" s="19" t="s">
        <v>146</v>
      </c>
      <c r="V13" s="20" t="s">
        <v>68</v>
      </c>
      <c r="W13" s="20" t="s">
        <v>68</v>
      </c>
      <c r="X13" s="20" t="s">
        <v>57</v>
      </c>
      <c r="Y13" s="20" t="s">
        <v>57</v>
      </c>
      <c r="Z13" s="20" t="s">
        <v>57</v>
      </c>
      <c r="AA13" s="17" t="s">
        <v>57</v>
      </c>
      <c r="AB13" s="20" t="s">
        <v>57</v>
      </c>
      <c r="AC13" s="20" t="s">
        <v>57</v>
      </c>
    </row>
    <row r="14" spans="1:29" s="38" customFormat="1" ht="309" customHeight="1" x14ac:dyDescent="0.25">
      <c r="A14" s="17">
        <v>9</v>
      </c>
      <c r="B14" s="17" t="s">
        <v>102</v>
      </c>
      <c r="C14" s="17">
        <v>5</v>
      </c>
      <c r="D14" s="17" t="s">
        <v>57</v>
      </c>
      <c r="E14" s="24" t="s">
        <v>104</v>
      </c>
      <c r="F14" s="17" t="s">
        <v>57</v>
      </c>
      <c r="G14" s="17" t="s">
        <v>57</v>
      </c>
      <c r="H14" s="17" t="s">
        <v>57</v>
      </c>
      <c r="I14" s="17" t="s">
        <v>58</v>
      </c>
      <c r="J14" s="18">
        <f t="shared" si="1"/>
        <v>4493009109.4117651</v>
      </c>
      <c r="K14" s="18">
        <v>3819057743</v>
      </c>
      <c r="L14" s="18">
        <f t="shared" si="0"/>
        <v>673951366.41176474</v>
      </c>
      <c r="M14" s="17" t="s">
        <v>59</v>
      </c>
      <c r="N14" s="21">
        <v>42248</v>
      </c>
      <c r="O14" s="21">
        <v>42248</v>
      </c>
      <c r="P14" s="17" t="s">
        <v>57</v>
      </c>
      <c r="Q14" s="21">
        <v>44182</v>
      </c>
      <c r="R14" s="17" t="s">
        <v>148</v>
      </c>
      <c r="S14" s="17" t="s">
        <v>105</v>
      </c>
      <c r="T14" s="17" t="s">
        <v>57</v>
      </c>
      <c r="U14" s="33" t="s">
        <v>133</v>
      </c>
      <c r="V14" s="20" t="s">
        <v>68</v>
      </c>
      <c r="W14" s="20" t="s">
        <v>68</v>
      </c>
      <c r="X14" s="20" t="s">
        <v>57</v>
      </c>
      <c r="Y14" s="20" t="s">
        <v>57</v>
      </c>
      <c r="Z14" s="20" t="s">
        <v>57</v>
      </c>
      <c r="AA14" s="17" t="s">
        <v>57</v>
      </c>
      <c r="AB14" s="20" t="s">
        <v>57</v>
      </c>
      <c r="AC14" s="20" t="s">
        <v>57</v>
      </c>
    </row>
    <row r="15" spans="1:29" s="38" customFormat="1" ht="319.5" customHeight="1" x14ac:dyDescent="0.25">
      <c r="A15" s="17">
        <v>10</v>
      </c>
      <c r="B15" s="17" t="s">
        <v>73</v>
      </c>
      <c r="C15" s="17">
        <v>2</v>
      </c>
      <c r="D15" s="17" t="s">
        <v>69</v>
      </c>
      <c r="E15" s="24" t="s">
        <v>76</v>
      </c>
      <c r="F15" s="17" t="s">
        <v>57</v>
      </c>
      <c r="G15" s="17" t="s">
        <v>57</v>
      </c>
      <c r="H15" s="17" t="s">
        <v>57</v>
      </c>
      <c r="I15" s="17" t="s">
        <v>92</v>
      </c>
      <c r="J15" s="18">
        <f t="shared" si="1"/>
        <v>103529411.76470588</v>
      </c>
      <c r="K15" s="18">
        <v>88000000</v>
      </c>
      <c r="L15" s="18">
        <f t="shared" si="0"/>
        <v>15529411.764705881</v>
      </c>
      <c r="M15" s="17" t="s">
        <v>59</v>
      </c>
      <c r="N15" s="21">
        <v>42278</v>
      </c>
      <c r="O15" s="21">
        <v>42278</v>
      </c>
      <c r="P15" s="17" t="s">
        <v>57</v>
      </c>
      <c r="Q15" s="21">
        <v>42343</v>
      </c>
      <c r="R15" s="17" t="s">
        <v>74</v>
      </c>
      <c r="S15" s="17" t="s">
        <v>71</v>
      </c>
      <c r="T15" s="17" t="s">
        <v>131</v>
      </c>
      <c r="U15" s="17" t="s">
        <v>142</v>
      </c>
      <c r="V15" s="20" t="s">
        <v>62</v>
      </c>
      <c r="W15" s="20" t="s">
        <v>68</v>
      </c>
      <c r="X15" s="20" t="s">
        <v>57</v>
      </c>
      <c r="Y15" s="20" t="s">
        <v>57</v>
      </c>
      <c r="Z15" s="20" t="s">
        <v>57</v>
      </c>
      <c r="AA15" s="17" t="s">
        <v>126</v>
      </c>
      <c r="AB15" s="20" t="s">
        <v>57</v>
      </c>
      <c r="AC15" s="20" t="s">
        <v>57</v>
      </c>
    </row>
    <row r="16" spans="1:29" s="38" customFormat="1" ht="121.5" customHeight="1" x14ac:dyDescent="0.25">
      <c r="A16" s="17">
        <v>11</v>
      </c>
      <c r="B16" s="17" t="s">
        <v>167</v>
      </c>
      <c r="C16" s="17">
        <v>3</v>
      </c>
      <c r="D16" s="17" t="s">
        <v>89</v>
      </c>
      <c r="E16" s="24" t="s">
        <v>90</v>
      </c>
      <c r="F16" s="17" t="s">
        <v>57</v>
      </c>
      <c r="G16" s="17" t="s">
        <v>57</v>
      </c>
      <c r="H16" s="17" t="s">
        <v>57</v>
      </c>
      <c r="I16" s="17" t="s">
        <v>58</v>
      </c>
      <c r="J16" s="18">
        <f t="shared" si="1"/>
        <v>1411764705.8823528</v>
      </c>
      <c r="K16" s="18">
        <v>1200000000</v>
      </c>
      <c r="L16" s="18">
        <f t="shared" si="0"/>
        <v>211764705.88235295</v>
      </c>
      <c r="M16" s="17" t="s">
        <v>59</v>
      </c>
      <c r="N16" s="21">
        <v>42278</v>
      </c>
      <c r="O16" s="21">
        <v>42278</v>
      </c>
      <c r="P16" s="17" t="s">
        <v>57</v>
      </c>
      <c r="Q16" s="21">
        <v>42856</v>
      </c>
      <c r="R16" s="24" t="s">
        <v>168</v>
      </c>
      <c r="S16" s="17" t="s">
        <v>91</v>
      </c>
      <c r="T16" s="17" t="s">
        <v>117</v>
      </c>
      <c r="U16" s="17" t="s">
        <v>145</v>
      </c>
      <c r="V16" s="20" t="s">
        <v>62</v>
      </c>
      <c r="W16" s="20" t="s">
        <v>68</v>
      </c>
      <c r="X16" s="20" t="s">
        <v>57</v>
      </c>
      <c r="Y16" s="20" t="s">
        <v>57</v>
      </c>
      <c r="Z16" s="20" t="s">
        <v>57</v>
      </c>
      <c r="AA16" s="17" t="s">
        <v>127</v>
      </c>
      <c r="AB16" s="20" t="s">
        <v>57</v>
      </c>
      <c r="AC16" s="20" t="s">
        <v>57</v>
      </c>
    </row>
    <row r="17" spans="1:29" s="38" customFormat="1" ht="63.75" x14ac:dyDescent="0.25">
      <c r="A17" s="17">
        <v>12</v>
      </c>
      <c r="B17" s="17" t="s">
        <v>97</v>
      </c>
      <c r="C17" s="17">
        <v>3</v>
      </c>
      <c r="D17" s="17" t="s">
        <v>85</v>
      </c>
      <c r="E17" s="24" t="s">
        <v>94</v>
      </c>
      <c r="F17" s="17" t="s">
        <v>57</v>
      </c>
      <c r="G17" s="17" t="s">
        <v>57</v>
      </c>
      <c r="H17" s="17" t="s">
        <v>57</v>
      </c>
      <c r="I17" s="17" t="s">
        <v>58</v>
      </c>
      <c r="J17" s="18">
        <f t="shared" si="1"/>
        <v>235000000</v>
      </c>
      <c r="K17" s="18">
        <v>199750000</v>
      </c>
      <c r="L17" s="18">
        <f t="shared" si="0"/>
        <v>35250000</v>
      </c>
      <c r="M17" s="17" t="s">
        <v>59</v>
      </c>
      <c r="N17" s="21">
        <v>42278</v>
      </c>
      <c r="O17" s="21">
        <v>42278</v>
      </c>
      <c r="P17" s="17" t="s">
        <v>57</v>
      </c>
      <c r="Q17" s="21">
        <v>42795</v>
      </c>
      <c r="R17" s="17" t="s">
        <v>95</v>
      </c>
      <c r="S17" s="17" t="s">
        <v>153</v>
      </c>
      <c r="T17" s="17" t="s">
        <v>61</v>
      </c>
      <c r="U17" s="19" t="s">
        <v>146</v>
      </c>
      <c r="V17" s="20" t="s">
        <v>68</v>
      </c>
      <c r="W17" s="20" t="s">
        <v>68</v>
      </c>
      <c r="X17" s="20" t="s">
        <v>57</v>
      </c>
      <c r="Y17" s="20" t="s">
        <v>57</v>
      </c>
      <c r="Z17" s="20" t="s">
        <v>57</v>
      </c>
      <c r="AA17" s="17" t="s">
        <v>57</v>
      </c>
      <c r="AB17" s="20" t="s">
        <v>57</v>
      </c>
      <c r="AC17" s="20" t="s">
        <v>57</v>
      </c>
    </row>
    <row r="18" spans="1:29" s="38" customFormat="1" ht="293.25" x14ac:dyDescent="0.25">
      <c r="A18" s="17">
        <v>13</v>
      </c>
      <c r="B18" s="17" t="s">
        <v>80</v>
      </c>
      <c r="C18" s="17">
        <v>2</v>
      </c>
      <c r="D18" s="17" t="s">
        <v>81</v>
      </c>
      <c r="E18" s="24" t="s">
        <v>82</v>
      </c>
      <c r="F18" s="17" t="s">
        <v>57</v>
      </c>
      <c r="G18" s="17" t="s">
        <v>57</v>
      </c>
      <c r="H18" s="17" t="s">
        <v>57</v>
      </c>
      <c r="I18" s="17" t="s">
        <v>92</v>
      </c>
      <c r="J18" s="18">
        <f t="shared" si="1"/>
        <v>1146583728.5882354</v>
      </c>
      <c r="K18" s="18">
        <v>974596169.30000007</v>
      </c>
      <c r="L18" s="18">
        <f t="shared" si="0"/>
        <v>171987559.28823531</v>
      </c>
      <c r="M18" s="17" t="s">
        <v>59</v>
      </c>
      <c r="N18" s="21">
        <v>42309</v>
      </c>
      <c r="O18" s="21">
        <v>42310</v>
      </c>
      <c r="P18" s="17" t="s">
        <v>57</v>
      </c>
      <c r="Q18" s="21">
        <v>42430</v>
      </c>
      <c r="R18" s="24" t="s">
        <v>154</v>
      </c>
      <c r="S18" s="24" t="s">
        <v>83</v>
      </c>
      <c r="T18" s="17" t="s">
        <v>131</v>
      </c>
      <c r="U18" s="27" t="s">
        <v>139</v>
      </c>
      <c r="V18" s="20" t="s">
        <v>62</v>
      </c>
      <c r="W18" s="20" t="s">
        <v>68</v>
      </c>
      <c r="X18" s="20" t="s">
        <v>57</v>
      </c>
      <c r="Y18" s="20" t="s">
        <v>57</v>
      </c>
      <c r="Z18" s="20" t="s">
        <v>57</v>
      </c>
      <c r="AA18" s="17" t="s">
        <v>129</v>
      </c>
      <c r="AB18" s="20" t="s">
        <v>57</v>
      </c>
      <c r="AC18" s="20" t="s">
        <v>57</v>
      </c>
    </row>
    <row r="19" spans="1:29" s="38" customFormat="1" ht="145.5" customHeight="1" x14ac:dyDescent="0.25">
      <c r="A19" s="17">
        <v>14</v>
      </c>
      <c r="B19" s="17" t="s">
        <v>106</v>
      </c>
      <c r="C19" s="17">
        <v>2</v>
      </c>
      <c r="D19" s="17" t="s">
        <v>81</v>
      </c>
      <c r="E19" s="24" t="s">
        <v>82</v>
      </c>
      <c r="F19" s="17" t="s">
        <v>57</v>
      </c>
      <c r="G19" s="17" t="s">
        <v>57</v>
      </c>
      <c r="H19" s="17" t="s">
        <v>57</v>
      </c>
      <c r="I19" s="17" t="s">
        <v>92</v>
      </c>
      <c r="J19" s="18">
        <f t="shared" si="1"/>
        <v>1719875592.8823531</v>
      </c>
      <c r="K19" s="18">
        <v>1461894253.95</v>
      </c>
      <c r="L19" s="18">
        <f t="shared" si="0"/>
        <v>257981338.93235296</v>
      </c>
      <c r="M19" s="17" t="s">
        <v>59</v>
      </c>
      <c r="N19" s="21">
        <v>42309</v>
      </c>
      <c r="O19" s="21">
        <v>42310</v>
      </c>
      <c r="P19" s="17" t="s">
        <v>57</v>
      </c>
      <c r="Q19" s="21">
        <v>42430</v>
      </c>
      <c r="R19" s="24" t="s">
        <v>156</v>
      </c>
      <c r="S19" s="24" t="s">
        <v>83</v>
      </c>
      <c r="T19" s="17" t="s">
        <v>132</v>
      </c>
      <c r="U19" s="27" t="s">
        <v>84</v>
      </c>
      <c r="V19" s="20" t="s">
        <v>62</v>
      </c>
      <c r="W19" s="20" t="s">
        <v>68</v>
      </c>
      <c r="X19" s="20" t="s">
        <v>57</v>
      </c>
      <c r="Y19" s="20" t="s">
        <v>57</v>
      </c>
      <c r="Z19" s="20" t="s">
        <v>57</v>
      </c>
      <c r="AA19" s="17" t="s">
        <v>129</v>
      </c>
      <c r="AB19" s="20" t="s">
        <v>57</v>
      </c>
      <c r="AC19" s="20" t="s">
        <v>57</v>
      </c>
    </row>
    <row r="20" spans="1:29" s="38" customFormat="1" ht="204" x14ac:dyDescent="0.25">
      <c r="A20" s="17">
        <v>15</v>
      </c>
      <c r="B20" s="17" t="s">
        <v>113</v>
      </c>
      <c r="C20" s="17">
        <v>3</v>
      </c>
      <c r="D20" s="17" t="s">
        <v>114</v>
      </c>
      <c r="E20" s="17" t="s">
        <v>115</v>
      </c>
      <c r="F20" s="17" t="s">
        <v>57</v>
      </c>
      <c r="G20" s="17" t="s">
        <v>57</v>
      </c>
      <c r="H20" s="17" t="s">
        <v>57</v>
      </c>
      <c r="I20" s="17" t="s">
        <v>92</v>
      </c>
      <c r="J20" s="18">
        <f t="shared" si="1"/>
        <v>3529411764.7058821</v>
      </c>
      <c r="K20" s="18">
        <v>3000000000</v>
      </c>
      <c r="L20" s="18">
        <f t="shared" si="0"/>
        <v>529411764.70588231</v>
      </c>
      <c r="M20" s="31" t="s">
        <v>59</v>
      </c>
      <c r="N20" s="21">
        <v>42309</v>
      </c>
      <c r="O20" s="21">
        <v>42309</v>
      </c>
      <c r="P20" s="21" t="s">
        <v>57</v>
      </c>
      <c r="Q20" s="21">
        <v>42460</v>
      </c>
      <c r="R20" s="24" t="s">
        <v>158</v>
      </c>
      <c r="S20" s="17" t="s">
        <v>152</v>
      </c>
      <c r="T20" s="17" t="s">
        <v>61</v>
      </c>
      <c r="U20" s="19" t="s">
        <v>144</v>
      </c>
      <c r="V20" s="20" t="s">
        <v>62</v>
      </c>
      <c r="W20" s="20" t="s">
        <v>68</v>
      </c>
      <c r="X20" s="20" t="s">
        <v>57</v>
      </c>
      <c r="Y20" s="20" t="s">
        <v>57</v>
      </c>
      <c r="Z20" s="20" t="s">
        <v>57</v>
      </c>
      <c r="AA20" s="17" t="s">
        <v>165</v>
      </c>
      <c r="AB20" s="20" t="s">
        <v>57</v>
      </c>
      <c r="AC20" s="20" t="s">
        <v>57</v>
      </c>
    </row>
    <row r="21" spans="1:29" s="38" customFormat="1" ht="165.75" x14ac:dyDescent="0.25">
      <c r="A21" s="17">
        <v>16</v>
      </c>
      <c r="B21" s="17" t="s">
        <v>107</v>
      </c>
      <c r="C21" s="17">
        <v>1</v>
      </c>
      <c r="D21" s="17" t="s">
        <v>108</v>
      </c>
      <c r="E21" s="17" t="s">
        <v>171</v>
      </c>
      <c r="F21" s="17" t="s">
        <v>57</v>
      </c>
      <c r="G21" s="17" t="s">
        <v>109</v>
      </c>
      <c r="H21" s="17" t="s">
        <v>57</v>
      </c>
      <c r="I21" s="17" t="s">
        <v>92</v>
      </c>
      <c r="J21" s="18">
        <v>2000000000</v>
      </c>
      <c r="K21" s="18">
        <v>1700000000</v>
      </c>
      <c r="L21" s="22">
        <f t="shared" si="0"/>
        <v>300000000</v>
      </c>
      <c r="M21" s="17" t="s">
        <v>59</v>
      </c>
      <c r="N21" s="21">
        <v>42339</v>
      </c>
      <c r="O21" s="21">
        <v>42339</v>
      </c>
      <c r="P21" s="17" t="s">
        <v>57</v>
      </c>
      <c r="Q21" s="21">
        <v>42430</v>
      </c>
      <c r="R21" s="24" t="s">
        <v>169</v>
      </c>
      <c r="S21" s="19" t="s">
        <v>151</v>
      </c>
      <c r="T21" s="17" t="s">
        <v>61</v>
      </c>
      <c r="U21" s="17" t="s">
        <v>136</v>
      </c>
      <c r="V21" s="20" t="s">
        <v>62</v>
      </c>
      <c r="W21" s="20" t="s">
        <v>68</v>
      </c>
      <c r="X21" s="20" t="s">
        <v>57</v>
      </c>
      <c r="Y21" s="20" t="s">
        <v>57</v>
      </c>
      <c r="Z21" s="20" t="s">
        <v>57</v>
      </c>
      <c r="AA21" s="17" t="s">
        <v>124</v>
      </c>
      <c r="AB21" s="20" t="s">
        <v>57</v>
      </c>
      <c r="AC21" s="20" t="s">
        <v>57</v>
      </c>
    </row>
    <row r="22" spans="1:29" s="38" customFormat="1" ht="242.25" x14ac:dyDescent="0.25">
      <c r="A22" s="17">
        <v>17</v>
      </c>
      <c r="B22" s="17" t="s">
        <v>63</v>
      </c>
      <c r="C22" s="17">
        <v>1</v>
      </c>
      <c r="D22" s="17" t="s">
        <v>64</v>
      </c>
      <c r="E22" s="17" t="s">
        <v>65</v>
      </c>
      <c r="F22" s="17" t="s">
        <v>57</v>
      </c>
      <c r="G22" s="17" t="s">
        <v>57</v>
      </c>
      <c r="H22" s="17" t="s">
        <v>57</v>
      </c>
      <c r="I22" s="17" t="s">
        <v>58</v>
      </c>
      <c r="J22" s="18">
        <f>K22+L22</f>
        <v>1753476958.5882351</v>
      </c>
      <c r="K22" s="18">
        <f>4140153930*0.36</f>
        <v>1490455414.8</v>
      </c>
      <c r="L22" s="18">
        <f t="shared" si="0"/>
        <v>263021543.78823525</v>
      </c>
      <c r="M22" s="17" t="s">
        <v>59</v>
      </c>
      <c r="N22" s="21">
        <v>42339</v>
      </c>
      <c r="O22" s="21">
        <v>42340</v>
      </c>
      <c r="P22" s="17" t="s">
        <v>57</v>
      </c>
      <c r="Q22" s="21">
        <v>43071</v>
      </c>
      <c r="R22" s="17" t="s">
        <v>63</v>
      </c>
      <c r="S22" s="17" t="s">
        <v>67</v>
      </c>
      <c r="T22" s="17" t="s">
        <v>140</v>
      </c>
      <c r="U22" s="17" t="s">
        <v>137</v>
      </c>
      <c r="V22" s="20" t="s">
        <v>62</v>
      </c>
      <c r="W22" s="20" t="s">
        <v>68</v>
      </c>
      <c r="X22" s="20" t="s">
        <v>57</v>
      </c>
      <c r="Y22" s="20" t="s">
        <v>57</v>
      </c>
      <c r="Z22" s="20" t="s">
        <v>57</v>
      </c>
      <c r="AA22" s="17" t="s">
        <v>125</v>
      </c>
      <c r="AB22" s="20" t="s">
        <v>57</v>
      </c>
      <c r="AC22" s="20" t="s">
        <v>57</v>
      </c>
    </row>
    <row r="23" spans="1:29" s="38" customFormat="1" ht="102" customHeight="1" x14ac:dyDescent="0.25">
      <c r="A23" s="17">
        <v>18</v>
      </c>
      <c r="B23" s="17" t="s">
        <v>166</v>
      </c>
      <c r="C23" s="17">
        <v>2</v>
      </c>
      <c r="D23" s="17" t="s">
        <v>86</v>
      </c>
      <c r="E23" s="24" t="s">
        <v>87</v>
      </c>
      <c r="F23" s="17" t="s">
        <v>57</v>
      </c>
      <c r="G23" s="17" t="s">
        <v>57</v>
      </c>
      <c r="H23" s="17" t="s">
        <v>57</v>
      </c>
      <c r="I23" s="17" t="s">
        <v>58</v>
      </c>
      <c r="J23" s="34">
        <v>1500000000</v>
      </c>
      <c r="K23" s="18">
        <v>1275000000</v>
      </c>
      <c r="L23" s="18">
        <f t="shared" si="0"/>
        <v>225000000</v>
      </c>
      <c r="M23" s="17" t="s">
        <v>59</v>
      </c>
      <c r="N23" s="21">
        <v>42339</v>
      </c>
      <c r="O23" s="21">
        <v>42430</v>
      </c>
      <c r="P23" s="17" t="s">
        <v>57</v>
      </c>
      <c r="Q23" s="21">
        <v>42522</v>
      </c>
      <c r="R23" s="24" t="s">
        <v>157</v>
      </c>
      <c r="S23" s="17" t="s">
        <v>88</v>
      </c>
      <c r="T23" s="17" t="s">
        <v>61</v>
      </c>
      <c r="U23" s="19" t="s">
        <v>143</v>
      </c>
      <c r="V23" s="20" t="s">
        <v>62</v>
      </c>
      <c r="W23" s="20" t="s">
        <v>68</v>
      </c>
      <c r="X23" s="20" t="s">
        <v>57</v>
      </c>
      <c r="Y23" s="20" t="s">
        <v>57</v>
      </c>
      <c r="Z23" s="20" t="s">
        <v>57</v>
      </c>
      <c r="AA23" s="17" t="s">
        <v>128</v>
      </c>
      <c r="AB23" s="20" t="s">
        <v>57</v>
      </c>
      <c r="AC23" s="20" t="s">
        <v>57</v>
      </c>
    </row>
    <row r="24" spans="1:29" s="38" customFormat="1" ht="102" x14ac:dyDescent="0.25">
      <c r="A24" s="17">
        <v>19</v>
      </c>
      <c r="B24" s="17" t="s">
        <v>119</v>
      </c>
      <c r="C24" s="17">
        <v>3</v>
      </c>
      <c r="D24" s="17" t="s">
        <v>89</v>
      </c>
      <c r="E24" s="24" t="s">
        <v>90</v>
      </c>
      <c r="F24" s="17" t="s">
        <v>57</v>
      </c>
      <c r="G24" s="17" t="s">
        <v>57</v>
      </c>
      <c r="H24" s="17" t="s">
        <v>57</v>
      </c>
      <c r="I24" s="17" t="s">
        <v>58</v>
      </c>
      <c r="J24" s="18">
        <f>K24+L24</f>
        <v>705882352.94117641</v>
      </c>
      <c r="K24" s="18">
        <v>600000000</v>
      </c>
      <c r="L24" s="18">
        <f t="shared" si="0"/>
        <v>105882352.94117647</v>
      </c>
      <c r="M24" s="17" t="s">
        <v>59</v>
      </c>
      <c r="N24" s="21">
        <v>42339</v>
      </c>
      <c r="O24" s="21">
        <v>42339</v>
      </c>
      <c r="P24" s="17" t="s">
        <v>57</v>
      </c>
      <c r="Q24" s="21">
        <v>42522</v>
      </c>
      <c r="R24" s="17" t="s">
        <v>150</v>
      </c>
      <c r="S24" s="17" t="s">
        <v>91</v>
      </c>
      <c r="T24" s="17" t="s">
        <v>117</v>
      </c>
      <c r="U24" s="19" t="s">
        <v>118</v>
      </c>
      <c r="V24" s="20" t="s">
        <v>62</v>
      </c>
      <c r="W24" s="20" t="s">
        <v>68</v>
      </c>
      <c r="X24" s="20" t="s">
        <v>57</v>
      </c>
      <c r="Y24" s="20" t="s">
        <v>57</v>
      </c>
      <c r="Z24" s="20" t="s">
        <v>57</v>
      </c>
      <c r="AA24" s="17" t="s">
        <v>127</v>
      </c>
      <c r="AB24" s="20" t="s">
        <v>57</v>
      </c>
      <c r="AC24" s="20" t="s">
        <v>57</v>
      </c>
    </row>
    <row r="25" spans="1:29" s="38" customFormat="1" ht="107.25" customHeight="1" x14ac:dyDescent="0.25">
      <c r="A25" s="17">
        <v>3</v>
      </c>
      <c r="B25" s="17" t="s">
        <v>161</v>
      </c>
      <c r="C25" s="17">
        <v>4</v>
      </c>
      <c r="D25" s="17" t="s">
        <v>99</v>
      </c>
      <c r="E25" s="24" t="s">
        <v>103</v>
      </c>
      <c r="F25" s="17" t="s">
        <v>57</v>
      </c>
      <c r="G25" s="17" t="s">
        <v>57</v>
      </c>
      <c r="H25" s="17" t="s">
        <v>57</v>
      </c>
      <c r="I25" s="17" t="s">
        <v>58</v>
      </c>
      <c r="J25" s="18">
        <f>K25+L25</f>
        <v>1239401798.9473684</v>
      </c>
      <c r="K25" s="18">
        <v>1177431709</v>
      </c>
      <c r="L25" s="18">
        <f>K25/95*5</f>
        <v>61970089.947368421</v>
      </c>
      <c r="M25" s="17" t="s">
        <v>59</v>
      </c>
      <c r="N25" s="21">
        <v>42248</v>
      </c>
      <c r="O25" s="21">
        <v>42248</v>
      </c>
      <c r="P25" s="17" t="s">
        <v>57</v>
      </c>
      <c r="Q25" s="21">
        <v>44136</v>
      </c>
      <c r="R25" s="17" t="s">
        <v>161</v>
      </c>
      <c r="S25" s="17" t="s">
        <v>100</v>
      </c>
      <c r="T25" s="17" t="s">
        <v>61</v>
      </c>
      <c r="U25" s="19" t="s">
        <v>101</v>
      </c>
      <c r="V25" s="20" t="s">
        <v>68</v>
      </c>
      <c r="W25" s="20" t="s">
        <v>68</v>
      </c>
      <c r="X25" s="20" t="s">
        <v>57</v>
      </c>
      <c r="Y25" s="20" t="s">
        <v>57</v>
      </c>
      <c r="Z25" s="20" t="s">
        <v>57</v>
      </c>
      <c r="AA25" s="17" t="s">
        <v>57</v>
      </c>
      <c r="AB25" s="20" t="s">
        <v>57</v>
      </c>
      <c r="AC25" s="20" t="s">
        <v>57</v>
      </c>
    </row>
    <row r="26" spans="1:29" s="11" customFormat="1" ht="14.25" x14ac:dyDescent="0.2">
      <c r="A26" s="23"/>
      <c r="B26" s="23"/>
      <c r="C26" s="23"/>
      <c r="D26" s="23"/>
      <c r="E26" s="13"/>
      <c r="F26" s="23"/>
      <c r="G26" s="23"/>
      <c r="H26" s="23"/>
      <c r="I26" s="23"/>
      <c r="J26" s="14"/>
      <c r="K26" s="23"/>
      <c r="L26" s="14"/>
      <c r="M26" s="23"/>
      <c r="N26" s="15"/>
      <c r="O26" s="15"/>
      <c r="P26" s="23"/>
      <c r="Q26" s="15"/>
      <c r="R26" s="23"/>
      <c r="S26" s="23"/>
      <c r="T26" s="23"/>
      <c r="U26" s="28"/>
      <c r="V26" s="16"/>
      <c r="W26" s="16"/>
      <c r="X26" s="16"/>
      <c r="Y26" s="12"/>
      <c r="Z26" s="12"/>
      <c r="AA26" s="25"/>
      <c r="AB26" s="12"/>
      <c r="AC26" s="12"/>
    </row>
    <row r="27" spans="1:29" s="11" customFormat="1" ht="12.75" x14ac:dyDescent="0.25">
      <c r="A27" s="66" t="s">
        <v>116</v>
      </c>
      <c r="B27" s="66"/>
      <c r="C27" s="66"/>
      <c r="D27" s="66"/>
      <c r="E27" s="66"/>
      <c r="F27" s="66"/>
      <c r="G27" s="66"/>
      <c r="H27" s="66"/>
      <c r="I27" s="66"/>
      <c r="J27" s="66"/>
      <c r="K27" s="66"/>
      <c r="L27" s="66"/>
      <c r="M27" s="66"/>
      <c r="N27" s="66"/>
      <c r="O27" s="66"/>
      <c r="P27" s="66"/>
      <c r="Q27" s="66"/>
      <c r="R27" s="66"/>
      <c r="S27" s="66"/>
      <c r="T27" s="66"/>
      <c r="U27" s="66"/>
      <c r="V27" s="66"/>
      <c r="W27" s="66"/>
      <c r="X27" s="66"/>
      <c r="Y27" s="12"/>
      <c r="Z27" s="12"/>
      <c r="AA27" s="25"/>
      <c r="AB27" s="12"/>
      <c r="AC27" s="12"/>
    </row>
    <row r="28" spans="1:29" s="11" customFormat="1" ht="12.75" x14ac:dyDescent="0.25">
      <c r="A28" s="66" t="s">
        <v>111</v>
      </c>
      <c r="B28" s="66"/>
      <c r="C28" s="66"/>
      <c r="D28" s="66"/>
      <c r="E28" s="66"/>
      <c r="F28" s="66"/>
      <c r="G28" s="66"/>
      <c r="H28" s="66"/>
      <c r="I28" s="66"/>
      <c r="J28" s="66"/>
      <c r="K28" s="66"/>
      <c r="L28" s="66"/>
      <c r="M28" s="66"/>
      <c r="N28" s="66"/>
      <c r="O28" s="66"/>
      <c r="P28" s="66"/>
      <c r="Q28" s="66"/>
      <c r="R28" s="66"/>
      <c r="S28" s="66"/>
      <c r="T28" s="66"/>
      <c r="U28" s="66"/>
      <c r="V28" s="66"/>
      <c r="W28" s="66"/>
      <c r="X28" s="66"/>
      <c r="Y28" s="12"/>
      <c r="Z28" s="12"/>
      <c r="AA28" s="25"/>
      <c r="AB28" s="12"/>
      <c r="AC28" s="12"/>
    </row>
    <row r="29" spans="1:29" s="11" customFormat="1" ht="12.75" x14ac:dyDescent="0.25">
      <c r="A29" s="66" t="s">
        <v>112</v>
      </c>
      <c r="B29" s="66"/>
      <c r="C29" s="66"/>
      <c r="D29" s="66"/>
      <c r="E29" s="66"/>
      <c r="F29" s="66"/>
      <c r="G29" s="66"/>
      <c r="H29" s="66"/>
      <c r="I29" s="66"/>
      <c r="J29" s="66"/>
      <c r="K29" s="66"/>
      <c r="L29" s="66"/>
      <c r="M29" s="66"/>
      <c r="N29" s="66"/>
      <c r="O29" s="66"/>
      <c r="P29" s="66"/>
      <c r="Q29" s="66"/>
      <c r="R29" s="66"/>
      <c r="S29" s="66"/>
      <c r="T29" s="66"/>
      <c r="U29" s="66"/>
      <c r="V29" s="66"/>
      <c r="W29" s="66"/>
      <c r="X29" s="66"/>
      <c r="Y29" s="12"/>
      <c r="Z29" s="12"/>
      <c r="AA29" s="25"/>
      <c r="AB29" s="12"/>
      <c r="AC29" s="12"/>
    </row>
    <row r="30" spans="1:29" s="11" customFormat="1" ht="12.75" x14ac:dyDescent="0.25">
      <c r="A30" s="66" t="s">
        <v>122</v>
      </c>
      <c r="B30" s="66"/>
      <c r="C30" s="66"/>
      <c r="D30" s="66"/>
      <c r="E30" s="66"/>
      <c r="F30" s="66"/>
      <c r="G30" s="66"/>
      <c r="H30" s="66"/>
      <c r="I30" s="66"/>
      <c r="J30" s="66"/>
      <c r="K30" s="66"/>
      <c r="L30" s="66"/>
      <c r="M30" s="66"/>
      <c r="N30" s="66"/>
      <c r="O30" s="66"/>
      <c r="P30" s="66"/>
      <c r="Q30" s="66"/>
      <c r="R30" s="66"/>
      <c r="S30" s="66"/>
      <c r="T30" s="66"/>
      <c r="U30" s="66"/>
      <c r="V30" s="66"/>
      <c r="W30" s="66"/>
      <c r="X30" s="66"/>
      <c r="Y30" s="12"/>
      <c r="Z30" s="12"/>
      <c r="AA30" s="25"/>
      <c r="AB30" s="12"/>
      <c r="AC30" s="12"/>
    </row>
    <row r="31" spans="1:29" s="11" customFormat="1" ht="12.75" x14ac:dyDescent="0.25">
      <c r="A31" s="66"/>
      <c r="B31" s="66"/>
      <c r="C31" s="66"/>
      <c r="D31" s="66"/>
      <c r="E31" s="66"/>
      <c r="F31" s="66"/>
      <c r="G31" s="66"/>
      <c r="H31" s="66"/>
      <c r="I31" s="66"/>
      <c r="J31" s="66"/>
      <c r="K31" s="32"/>
      <c r="L31" s="32"/>
      <c r="M31" s="32"/>
      <c r="N31" s="32"/>
      <c r="O31" s="32"/>
      <c r="P31" s="32"/>
      <c r="Q31" s="32"/>
      <c r="R31" s="32"/>
      <c r="S31" s="32"/>
      <c r="T31" s="32"/>
      <c r="U31" s="32"/>
      <c r="V31" s="32"/>
      <c r="W31" s="32"/>
      <c r="X31" s="32"/>
      <c r="Y31" s="12"/>
      <c r="Z31" s="12"/>
      <c r="AA31" s="25"/>
      <c r="AB31" s="12"/>
      <c r="AC31" s="12"/>
    </row>
    <row r="32" spans="1:29" x14ac:dyDescent="0.25">
      <c r="J32" s="8"/>
      <c r="K32" s="8"/>
      <c r="L32" s="8"/>
      <c r="M32" s="7"/>
      <c r="N32" s="7"/>
      <c r="O32" s="9"/>
      <c r="P32" s="7"/>
      <c r="Q32" s="7"/>
      <c r="R32" s="7"/>
      <c r="S32" s="7"/>
      <c r="T32" s="7"/>
      <c r="U32" s="29"/>
      <c r="W32" s="7"/>
    </row>
  </sheetData>
  <sortState ref="A1:AC51">
    <sortCondition ref="E6:E29" customList="1,2,3,4,5,6,7,8,9,10,11,12"/>
  </sortState>
  <mergeCells count="37">
    <mergeCell ref="A29:X29"/>
    <mergeCell ref="A30:X30"/>
    <mergeCell ref="A31:J31"/>
    <mergeCell ref="A28:X28"/>
    <mergeCell ref="T4:T5"/>
    <mergeCell ref="U4:U5"/>
    <mergeCell ref="V4:V5"/>
    <mergeCell ref="W4:W5"/>
    <mergeCell ref="X4:X5"/>
    <mergeCell ref="N4:N5"/>
    <mergeCell ref="O4:O5"/>
    <mergeCell ref="P4:P5"/>
    <mergeCell ref="Z4:Z5"/>
    <mergeCell ref="AA4:AA5"/>
    <mergeCell ref="AB4:AB5"/>
    <mergeCell ref="AC4:AC5"/>
    <mergeCell ref="A27:X27"/>
    <mergeCell ref="Y4:Y5"/>
    <mergeCell ref="Q4:Q5"/>
    <mergeCell ref="R4:R5"/>
    <mergeCell ref="S4:S5"/>
    <mergeCell ref="F4:F5"/>
    <mergeCell ref="G4:G5"/>
    <mergeCell ref="H4:H5"/>
    <mergeCell ref="I4:I5"/>
    <mergeCell ref="J4:L4"/>
    <mergeCell ref="M4:M5"/>
    <mergeCell ref="A1:AC1"/>
    <mergeCell ref="A3:H3"/>
    <mergeCell ref="I3:Q3"/>
    <mergeCell ref="R3:U3"/>
    <mergeCell ref="V3:AC3"/>
    <mergeCell ref="A4:A5"/>
    <mergeCell ref="B4:B5"/>
    <mergeCell ref="C4:C5"/>
    <mergeCell ref="D4:D5"/>
    <mergeCell ref="E4:E5"/>
  </mergeCells>
  <pageMargins left="0.23622047244094491" right="0.23622047244094491" top="0.74803149606299213" bottom="0.74803149606299213" header="0.31496062992125984" footer="0.31496062992125984"/>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Aktualizace_k_datu_30.6.2015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uzivatel</cp:lastModifiedBy>
  <cp:lastPrinted>2015-06-10T05:58:39Z</cp:lastPrinted>
  <dcterms:created xsi:type="dcterms:W3CDTF">2015-02-18T14:34:44Z</dcterms:created>
  <dcterms:modified xsi:type="dcterms:W3CDTF">2015-07-01T14:05:57Z</dcterms:modified>
</cp:coreProperties>
</file>