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825" yWindow="510" windowWidth="14535" windowHeight="7635"/>
  </bookViews>
  <sheets>
    <sheet name="Aktualizace_k_datu_30.6.2015" sheetId="4" r:id="rId1"/>
  </sheets>
  <definedNames>
    <definedName name="_xlnm._FilterDatabase" localSheetId="0" hidden="1">Aktualizace_k_datu_30.6.2015!$A$6:$AC$6</definedName>
    <definedName name="_Ref363218695" localSheetId="0">Aktualizace_k_datu_30.6.2015!#REF!</definedName>
  </definedNames>
  <calcPr calcId="145621"/>
</workbook>
</file>

<file path=xl/calcChain.xml><?xml version="1.0" encoding="utf-8"?>
<calcChain xmlns="http://schemas.openxmlformats.org/spreadsheetml/2006/main">
  <c r="L16" i="4" l="1"/>
  <c r="J16" i="4" s="1"/>
  <c r="L17" i="4" l="1"/>
  <c r="J17" i="4" s="1"/>
  <c r="L13" i="4"/>
  <c r="J13" i="4" s="1"/>
  <c r="L9" i="4"/>
  <c r="J9" i="4" s="1"/>
  <c r="L11" i="4" l="1"/>
  <c r="L24" i="4" l="1"/>
  <c r="J24" i="4" s="1"/>
  <c r="L20" i="4"/>
  <c r="J20" i="4" s="1"/>
  <c r="K22" i="4" l="1"/>
  <c r="L22" i="4" s="1"/>
  <c r="J22" i="4" s="1"/>
  <c r="L19" i="4"/>
  <c r="J19" i="4" s="1"/>
  <c r="L18" i="4"/>
  <c r="J18" i="4" s="1"/>
  <c r="L25" i="4"/>
  <c r="J25" i="4" s="1"/>
  <c r="L12" i="4"/>
  <c r="J12" i="4" s="1"/>
  <c r="L10" i="4"/>
  <c r="J10" i="4" s="1"/>
  <c r="L15" i="4"/>
  <c r="J15" i="4" s="1"/>
  <c r="L21" i="4"/>
  <c r="L14" i="4"/>
  <c r="J14" i="4" s="1"/>
  <c r="K8" i="4"/>
  <c r="L8" i="4" s="1"/>
  <c r="J8" i="4" s="1"/>
  <c r="L23" i="4" l="1"/>
</calcChain>
</file>

<file path=xl/sharedStrings.xml><?xml version="1.0" encoding="utf-8"?>
<sst xmlns="http://schemas.openxmlformats.org/spreadsheetml/2006/main" count="467" uniqueCount="173">
  <si>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</si>
  <si>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</si>
  <si>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</si>
  <si>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</si>
  <si>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</si>
  <si>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</si>
  <si>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</si>
  <si>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</si>
  <si>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</si>
  <si>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</si>
  <si>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</si>
  <si>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</si>
  <si>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</si>
  <si>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</si>
  <si>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</si>
  <si>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</si>
  <si>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</si>
  <si>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</si>
  <si>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</si>
  <si>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</si>
  <si>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</si>
  <si>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</si>
  <si>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</si>
  <si>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</si>
  <si>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</si>
  <si>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</si>
  <si>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</si>
  <si>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</si>
  <si>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</si>
  <si>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</si>
  <si>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</si>
  <si>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</si>
  <si>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</si>
  <si>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</si>
  <si>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</si>
  <si>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</si>
  <si>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</si>
  <si>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</si>
  <si>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</si>
  <si>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</si>
  <si>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</si>
  <si>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</si>
  <si>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</si>
  <si>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</si>
  <si>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</si>
  <si>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</si>
  <si>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</si>
  <si>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</si>
  <si>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</si>
  <si>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</si>
  <si>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</si>
  <si>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</si>
  <si>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</si>
  <si>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</si>
  <si>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t</t>
  </si>
  <si>
    <t>Alokace plánové výzvy (podpora)</t>
  </si>
  <si>
    <t>IP 7b</t>
  </si>
  <si>
    <t>N/R</t>
  </si>
  <si>
    <t>průběžná</t>
  </si>
  <si>
    <t>jednokolový</t>
  </si>
  <si>
    <t>1.1 Zvýšení regionální mobility prostřednictvím modernizace a rozvoje sítí regionální silniční infrastruktury navazující na síť TEN-T</t>
  </si>
  <si>
    <t>Celá ČR mimo hl. m. Praha</t>
  </si>
  <si>
    <t>Ano</t>
  </si>
  <si>
    <t>Technika pro IZS</t>
  </si>
  <si>
    <t>IP 5b</t>
  </si>
  <si>
    <t>1.3 Zvýšení připravenosti k řešení a řízení rizik a katastrof</t>
  </si>
  <si>
    <t>Obyvatelé, návštěvníci, podnikatelské subjekty</t>
  </si>
  <si>
    <t>Obyvatelé ČR, orgány krizového řízení obcí a krajů a organizačních složek státu, složky IZS</t>
  </si>
  <si>
    <t>Ne</t>
  </si>
  <si>
    <t>IP 9a</t>
  </si>
  <si>
    <t>2.1 Zvýšení kvality a dostupnosti služeb vedoucí k sociální inkluzi</t>
  </si>
  <si>
    <t>Osoby sociálně vyloučené či ohrožené sociálním vyloučením, osoby se zdravotním postižením, osoby v bytové nouzi</t>
  </si>
  <si>
    <t>Deinstitucionalizace sociálních služeb za účelem sociálního začleňování a zvýšení uplatnitelnosti na trhu práce</t>
  </si>
  <si>
    <t>Sociální podnikání</t>
  </si>
  <si>
    <t>Sociální podnikání v obcích s rozšířenou působností, na jejichž území se nachází sociálně vyloučená lokalita</t>
  </si>
  <si>
    <t>Osoby sociálně vyloučené či ohrožené sociálním vyloučením, osoby se zdravotním postižením</t>
  </si>
  <si>
    <t>2.2 Vznik nových a rozvoj existujících podnikatelských aktivit v oblasti sociálního podnikání</t>
  </si>
  <si>
    <t>2.3: Rozvoj infrastruktury pro poskytování zdravotních služeb a péče o zdraví</t>
  </si>
  <si>
    <t>Pacienti vysoce specializované péče</t>
  </si>
  <si>
    <t>Příspěvkové organizace zřizované ministerstvem zdravotnictví, subjekty poskytující veřejnou službu v oblasti zdravotní péče podle zákona č. 372/2011 Sb. nebo zákona č. 258/200 Sb.</t>
  </si>
  <si>
    <t>Infrastruktura pro předškolní vzdělávání</t>
  </si>
  <si>
    <t>IP 10</t>
  </si>
  <si>
    <t>2.4 Zvýšení kvality a dostupnosti infrastruktury pro vzdělávání a celoživotní učení</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</si>
  <si>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</si>
  <si>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</si>
  <si>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IP 11</t>
  </si>
  <si>
    <t>IP 4c</t>
  </si>
  <si>
    <t>2.5 Snížení energetické náročnosti v sektoru bydlení</t>
  </si>
  <si>
    <t>Obyvatelé bytových domů, majitelé bytových domů, obyvatelé obcí a měst</t>
  </si>
  <si>
    <t>IP 2 c</t>
  </si>
  <si>
    <t>3.2 Zvyšování efektivity a transparentnosti veřejné správy prostřednictvím rozvoje využití a kvality systémů IKT</t>
  </si>
  <si>
    <t>Občané, podnikatelé, zaměstnanci ve veřejné správě</t>
  </si>
  <si>
    <t>kolová</t>
  </si>
  <si>
    <t>Územní plány</t>
  </si>
  <si>
    <t>3.3 Podpora pořizování a uplatňování dokumentů územního rozvoje</t>
  </si>
  <si>
    <t>Pořízení územních studií</t>
  </si>
  <si>
    <t>Pořízení regulačních plánů, nenahrazujících územní rozhodnutí</t>
  </si>
  <si>
    <t>Územní studie</t>
  </si>
  <si>
    <t>Regulační plány</t>
  </si>
  <si>
    <t>IP 9d</t>
  </si>
  <si>
    <t>Osoby podílející se na plnění strategie komunitně vedeného místního rozvoje</t>
  </si>
  <si>
    <t>Místní akční skupiny</t>
  </si>
  <si>
    <t>Technická pomoc</t>
  </si>
  <si>
    <t>4.2 Posílení kapacit komunitně vedeného místního rozvoje za účelem zlepšení řídících a administrativních schopností MAS</t>
  </si>
  <si>
    <t>5.1 Zajištění kvalitního řízení a implementace programu</t>
  </si>
  <si>
    <t>Žadatelé, příjemci, veřejnost, pracovníci implementační struktury</t>
  </si>
  <si>
    <t>Infrastruktura pro předškolní vzdělávání pro SVL</t>
  </si>
  <si>
    <t>Podpora veřejné dopravy</t>
  </si>
  <si>
    <t>IP 7c</t>
  </si>
  <si>
    <t>NR</t>
  </si>
  <si>
    <t>Sociální podnikání pro SVL</t>
  </si>
  <si>
    <t>Do SVL jde 60 % z alokací prioritní osy 2</t>
  </si>
  <si>
    <t>Při přepočtu byl použit kurz 27,5  Kč za  1 EUR</t>
  </si>
  <si>
    <t>Revitalizace souboru vybraných památek</t>
  </si>
  <si>
    <t>IP 6c</t>
  </si>
  <si>
    <t>3.1: Zefektivnění prezentace, posílení ochrany a rozvoje kulturního a přírodního dědictví</t>
  </si>
  <si>
    <t>Jedná se o výzvy na individuální projekty. Výzvy na ostatní specifické cíle a integrované nástroje předpokládáme až v roce 2016.</t>
  </si>
  <si>
    <t>Celá ČR včetně hl. m. Praha</t>
  </si>
  <si>
    <t>Organizační složky státu, příspěvkové organizace organizačních složek státu</t>
  </si>
  <si>
    <t>Elektronizace odvětví - eLegislativa, eSbírka, archivace</t>
  </si>
  <si>
    <t>Aktivity vedoucí k úplnému elektronickému podání</t>
  </si>
  <si>
    <t xml:space="preserve">Celá ČR </t>
  </si>
  <si>
    <t>U výzev IP4c je otázkou, jestli bude dořešená veřejná podpora. Alokace bude modifikována dle výsledku ex-ante analýzy finančního nástroje.</t>
  </si>
  <si>
    <t>OP D</t>
  </si>
  <si>
    <t>OP D, OP PPR</t>
  </si>
  <si>
    <t>OP ŽP</t>
  </si>
  <si>
    <t>OP Z, OP PPR</t>
  </si>
  <si>
    <t>OP Z</t>
  </si>
  <si>
    <t>OP ŽP, OP PIK, OP PPR, PRV</t>
  </si>
  <si>
    <t>OP VVV, OP PPR, OP Z</t>
  </si>
  <si>
    <t>Deinstitucionalizace sociálních služeb (včetně SVL)</t>
  </si>
  <si>
    <t>Obce s rozšířenou působností, na jejichž území se nenachází sociálně vyloučené lokality, mimo hl.m. Praha</t>
  </si>
  <si>
    <t>Obce s rozšířenou působností, na jejichž území se nachází sociálně vyloučené lokality, mimo hl.m. Praha</t>
  </si>
  <si>
    <t>ŘO IROP, CRR</t>
  </si>
  <si>
    <t xml:space="preserve">Rekonstrukce, modernizace a výstavba vybraných úseků silnic II. a III. tříd s napojením na TEN-T </t>
  </si>
  <si>
    <t xml:space="preserve">Kraje,                                         organizace zřizované nebo zakládané kraji </t>
  </si>
  <si>
    <t>Kraje, obce,                dobrovolné svazky obcí, organizace zřizované nebo zakládané kraji,                    organizace zřizované nebo zakládané obcemi,                  organizace zřizované nebo zakládané dobrovolnými svazky obcí,                           provozovatelé dráhy nebo drážní dopravy podle zákona č. 266/1994 Sb., o drahách, Ministerstvo dopravy ČR</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</si>
  <si>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</si>
  <si>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Osoby samostatně výdělečné činné,                                  malé a střední podniky,           kraje, organizace zřizované nebo zakládané kraji,                    obce, organizace zřizované nebo zakládané obcemi,        dobrovolné svazky obcí, organizace zřizované nebo zakládané dobrovolnými svazky obcí,                                  nestátní neziskové organizace, církve, církevní organizace</t>
  </si>
  <si>
    <t>Zařízení péče o děti do 3 let, školy a školská zařízení v oblasti předškolního vzdělávání,         kraje, organizace zřizované nebo zakládané kraji,                            obce,                                           organizace zřizované nebo zakládané obcemi,                  nestátní neziskové organizace</t>
  </si>
  <si>
    <t>Exponovaná území, viz příloha č. 6 PD IROP</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</si>
  <si>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</si>
  <si>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Osoby samostatně výdělečné činné,                                  malé a střední podniky,            kraje, organizace zřizované nebo zakládané kraji,                        obce, organizace zřizované nebo zakládané obcemi,                   dobrovolné svazky obcí, organizace zřizované nebo zakládané dobrovolnými svazky obcí,                                nestátní neziskové organizace, církve, církevní organizace</t>
  </si>
  <si>
    <t xml:space="preserve">Vlastníci bytových domů a společenství vlastníků bytových jednotek - budovy se čtyřmi a více byty, kromě fyzických osob nepodnikajících </t>
  </si>
  <si>
    <t>Vlastníci nebo subjekty s právem hospodaření kromě fyzických osob nepodnikajících</t>
  </si>
  <si>
    <t>Organizační složky státu,  příspěvkové organizace organizačních složek státu,    státní organizace,                 kraje, organizace zřizované nebo zakládané kraji,                    obce, organizace zřizované nebo zakládané obcemi,                   státní podniky</t>
  </si>
  <si>
    <t>Obce s rozšířenou působností</t>
  </si>
  <si>
    <t>Pořízení územních plánů a změn územních plánů</t>
  </si>
  <si>
    <t xml:space="preserve">Řízení, kontrola, zabezpečení činnosti implementační struktury, publicita, vzdělávání, evaluace </t>
  </si>
  <si>
    <t>Podpora úplného elektronického podání.</t>
  </si>
  <si>
    <t>Elektronická legislativa, elektronická sbírka zákonů,                národní digitální archiv</t>
  </si>
  <si>
    <t>Obyvatelé, návštěvníci, dojíždějící za prací a službami, uživatelé veřejné dopravy</t>
  </si>
  <si>
    <t>Návštěvníci a vlastníci kulturního dědictví nebo subjekty s právem hospodaření,
místní obyvatelé a podnikatelé</t>
  </si>
  <si>
    <t>Veřejná správa, občané, podnikatelé, subjekty ochrany přírody, obce, kraje</t>
  </si>
  <si>
    <t>Infrastruktura pro předškolní vzdělávání - podpora zařízení péče o děti do 3 let, dětských skupin a mateřských škol</t>
  </si>
  <si>
    <t>Zvýšení kvality vysoce specializované péče v oblastech onkogynekologie a perinatologie</t>
  </si>
  <si>
    <t>Infrastruktury pro předškolní vzdělávání - podpora zařízení péče o děti do 3 let, dětských skupin a mateřských škol</t>
  </si>
  <si>
    <t xml:space="preserve">Snižování spotřeby energie zlepšením tepelných vlastností budov, podpora zařízení pro vytápění nebo přípravu teplé vody a podpora šetrných, ekologických zdrojů </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</si>
  <si>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</si>
  <si>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 xml:space="preserve">Vysoce specializovaná péče v oblastech onkogynekologie a perinatologie </t>
  </si>
  <si>
    <t>Vybrané úseky silnic II. a  III. třídy</t>
  </si>
  <si>
    <t>Provozní a animační výdaje</t>
  </si>
  <si>
    <t>Celková alokace (CZK)</t>
  </si>
  <si>
    <t>Z toho příspěvek Unie (CZK)</t>
  </si>
  <si>
    <t>Z toho národní spolufinancování (CZK)</t>
  </si>
  <si>
    <t>OP ŽP, PRV, OP R</t>
  </si>
  <si>
    <t>Energetické úspory v bytových domech</t>
  </si>
  <si>
    <t>Kyberbezpečnost</t>
  </si>
  <si>
    <t>Priojekty zaměřené na ochranu informačních a komunikačních technologií veřejné správy včetně její infrastruktury.</t>
  </si>
  <si>
    <t>Zvýšení bezpečnosti železniční, silniční, cyklistické a pěší dopravy.                                         Telematika.                                    Výstavba cyklostezek, cyklotras a doprovodné infrastruktury</t>
  </si>
  <si>
    <r>
      <t>Druh výzvy</t>
    </r>
    <r>
      <rPr>
        <b/>
        <vertAlign val="superscript"/>
        <sz val="10"/>
        <color theme="1"/>
        <rFont val="Arial"/>
        <family val="2"/>
        <charset val="238"/>
      </rPr>
      <t xml:space="preserve"> </t>
    </r>
  </si>
  <si>
    <r>
      <t>1.2: Zvýšení podílu udržitelných forem dopravy</t>
    </r>
    <r>
      <rPr>
        <sz val="10"/>
        <color rgb="FFFF0000"/>
        <rFont val="Times New Roman"/>
        <family val="1"/>
        <charset val="238"/>
      </rPr>
      <t> </t>
    </r>
  </si>
  <si>
    <t>Harmonogram výzev pro Integrovaný operační program na rok 2015  - aktualizace proběhla k datu 30. 6.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</si>
</sst>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6" x14ac:knownFonts="1">
    <font>
      <sz val="11"/>
      <color theme="1"/>
      <name val="Calibri"/>
      <family val="2"/>
      <charset val="238"/>
      <scheme val="minor"/>
    </font>
    <font>
      <sz val="10"/>
      <color theme="1"/>
      <name val="Arial"/>
      <family val="2"/>
      <charset val="238"/>
    </font>
    <font>
      <b/>
      <sz val="10"/>
      <color theme="3" tint="-0.249977111117893"/>
      <name val="Arial"/>
      <family val="2"/>
      <charset val="238"/>
    </font>
    <font>
      <sz val="11"/>
      <color rgb="FFFF0000"/>
      <name val="Calibri"/>
      <family val="2"/>
      <charset val="238"/>
      <scheme val="minor"/>
    </font>
    <font>
      <i/>
      <sz val="10"/>
      <color theme="1"/>
      <name val="Arial"/>
      <family val="2"/>
      <charset val="238"/>
    </font>
    <font>
      <sz val="11"/>
      <color theme="1"/>
      <name val="Arial"/>
      <family val="2"/>
      <charset val="238"/>
    </font>
    <font>
      <b/>
      <sz val="10"/>
      <color theme="1"/>
      <name val="Arial"/>
      <family val="2"/>
      <charset val="238"/>
    </font>
    <font>
      <sz val="10"/>
      <color theme="1"/>
      <name val="Calibri"/>
      <family val="2"/>
      <charset val="238"/>
      <scheme val="minor"/>
    </font>
    <font>
      <sz val="10"/>
      <color rgb="FF000000"/>
      <name val="Arial"/>
      <family val="2"/>
      <charset val="238"/>
    </font>
    <font>
      <sz val="10"/>
      <name val="Arial"/>
      <family val="2"/>
      <charset val="238"/>
    </font>
    <font>
      <sz val="8"/>
      <color theme="1"/>
      <name val="Calibri"/>
      <family val="2"/>
      <charset val="238"/>
      <scheme val="minor"/>
    </font>
    <font>
      <i/>
      <sz val="8"/>
      <color theme="1"/>
      <name val="Calibri"/>
      <family val="2"/>
      <charset val="238"/>
      <scheme val="minor"/>
    </font>
    <font>
      <b/>
      <vertAlign val="superscript"/>
      <sz val="10"/>
      <color theme="1"/>
      <name val="Arial"/>
      <family val="2"/>
      <charset val="238"/>
    </font>
    <font>
      <i/>
      <sz val="10"/>
      <color theme="1"/>
      <name val="Calibri"/>
      <family val="2"/>
      <charset val="238"/>
      <scheme val="minor"/>
    </font>
    <font>
      <sz val="10"/>
      <color rgb="FFFF0000"/>
      <name val="Times New Roman"/>
      <family val="1"/>
      <charset val="238"/>
    </font>
    <font>
      <b/>
      <sz val="16"/>
      <name val="Arial"/>
      <family val="2"/>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7">
    <xf numFmtId="0" fontId="0" fillId="0" borderId="0" xfId="0"/>
    <xf numFmtId="0" fontId="0" fillId="0" borderId="0" xfId="0" applyAlignment="1">
      <alignmen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xf>
    <xf numFmtId="164" fontId="1" fillId="0" borderId="0" xfId="0" applyNumberFormat="1"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1" fillId="0" borderId="0" xfId="0" applyFont="1" applyBorder="1" applyAlignment="1">
      <alignment horizontal="left" vertical="center"/>
    </xf>
    <xf numFmtId="0" fontId="1" fillId="10" borderId="0" xfId="0" applyFont="1" applyFill="1" applyBorder="1" applyAlignment="1">
      <alignment wrapText="1"/>
    </xf>
    <xf numFmtId="3" fontId="1" fillId="10" borderId="0" xfId="0" applyNumberFormat="1" applyFont="1" applyFill="1" applyBorder="1" applyAlignment="1">
      <alignment horizontal="left" vertical="center" wrapText="1"/>
    </xf>
    <xf numFmtId="164" fontId="1" fillId="10" borderId="0" xfId="0" applyNumberFormat="1" applyFont="1" applyFill="1" applyBorder="1" applyAlignment="1">
      <alignment horizontal="left" vertical="center" wrapText="1"/>
    </xf>
    <xf numFmtId="0" fontId="1" fillId="10" borderId="0" xfId="0" applyFont="1" applyFill="1" applyBorder="1" applyAlignment="1">
      <alignment horizontal="left" vertical="center"/>
    </xf>
    <xf numFmtId="0" fontId="1" fillId="10" borderId="1" xfId="0" applyFont="1" applyFill="1" applyBorder="1" applyAlignment="1">
      <alignment horizontal="left" vertical="center" wrapText="1"/>
    </xf>
    <xf numFmtId="3" fontId="1" fillId="10" borderId="1" xfId="0" applyNumberFormat="1" applyFont="1" applyFill="1" applyBorder="1" applyAlignment="1">
      <alignment horizontal="left" vertical="center" wrapText="1"/>
    </xf>
    <xf numFmtId="0" fontId="1" fillId="10" borderId="1" xfId="0" applyFont="1" applyFill="1" applyBorder="1" applyAlignment="1">
      <alignment horizontal="justify" vertical="center"/>
    </xf>
    <xf numFmtId="0" fontId="1" fillId="10" borderId="1" xfId="0" applyFont="1" applyFill="1" applyBorder="1" applyAlignment="1">
      <alignment horizontal="left" vertical="center"/>
    </xf>
    <xf numFmtId="164" fontId="1" fillId="10" borderId="1" xfId="0" applyNumberFormat="1" applyFont="1" applyFill="1" applyBorder="1" applyAlignment="1">
      <alignment horizontal="left" vertical="center" wrapText="1"/>
    </xf>
    <xf numFmtId="3" fontId="1" fillId="10" borderId="1" xfId="0" applyNumberFormat="1" applyFont="1" applyFill="1" applyBorder="1" applyAlignment="1">
      <alignment horizontal="center" vertical="center" wrapText="1"/>
    </xf>
    <xf numFmtId="0" fontId="1" fillId="10" borderId="0" xfId="0" applyFont="1" applyFill="1" applyBorder="1" applyAlignment="1">
      <alignment horizontal="left" vertical="center" wrapText="1"/>
    </xf>
    <xf numFmtId="0" fontId="1" fillId="10" borderId="1" xfId="0" applyFont="1" applyFill="1" applyBorder="1" applyAlignment="1">
      <alignment vertical="center" wrapText="1"/>
    </xf>
    <xf numFmtId="0" fontId="1" fillId="0" borderId="0" xfId="0" applyFont="1" applyBorder="1" applyAlignment="1">
      <alignment horizontal="left" vertical="center" wrapText="1"/>
    </xf>
    <xf numFmtId="0" fontId="0" fillId="0" borderId="0" xfId="0" applyAlignment="1">
      <alignment vertical="center" wrapText="1"/>
    </xf>
    <xf numFmtId="0" fontId="8" fillId="10" borderId="1" xfId="0" applyFont="1" applyFill="1" applyBorder="1" applyAlignment="1">
      <alignment horizontal="left" vertical="center" wrapText="1"/>
    </xf>
    <xf numFmtId="0" fontId="5" fillId="10" borderId="0" xfId="0" applyFont="1" applyFill="1" applyBorder="1" applyAlignment="1">
      <alignment horizontal="justify" vertical="center"/>
    </xf>
    <xf numFmtId="0" fontId="5" fillId="0" borderId="0" xfId="0" applyFont="1" applyAlignment="1">
      <alignment horizontal="justify" vertical="center"/>
    </xf>
    <xf numFmtId="0" fontId="5" fillId="0" borderId="0" xfId="0" applyFont="1" applyAlignment="1">
      <alignment vertical="center"/>
    </xf>
    <xf numFmtId="0" fontId="9" fillId="10" borderId="1"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9" fillId="10" borderId="1" xfId="0" applyFont="1" applyFill="1" applyBorder="1" applyAlignment="1">
      <alignment horizontal="justify" vertical="center"/>
    </xf>
    <xf numFmtId="3" fontId="1" fillId="0" borderId="1" xfId="0" applyNumberFormat="1" applyFont="1" applyFill="1" applyBorder="1" applyAlignment="1">
      <alignment horizontal="left" vertical="center" wrapText="1"/>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10" borderId="0" xfId="0" applyFont="1" applyFill="1" applyAlignment="1">
      <alignment horizontal="left"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1" fillId="0" borderId="1" xfId="0" applyFont="1" applyBorder="1" applyAlignment="1">
      <alignment vertical="center" wrapText="1"/>
    </xf>
    <xf numFmtId="0" fontId="15" fillId="0" borderId="2"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5" fillId="0" borderId="0" xfId="0" applyFont="1" applyBorder="1" applyAlignment="1">
      <alignment horizontal="center" vertical="center"/>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10" borderId="0"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2"/>
  <sheetViews>
    <sheetView tabSelected="1" zoomScale="60" zoomScaleNormal="60" workbookViewId="0">
      <pane ySplit="6" topLeftCell="A7" activePane="bottomLeft" state="frozen"/>
      <selection pane="bottomLeft" sqref="A1:AC1"/>
    </sheetView>
  </sheetViews>
  <sheetFormatPr defaultRowHeight="15" x14ac:dyDescent="0.25"/>
  <cols>
    <col min="1" max="1" width="7.5703125" style="1" customWidth="1"/>
    <col min="2" max="2" width="16.42578125" style="1" customWidth="1"/>
    <col min="3" max="3" width="9.140625" style="1"/>
    <col min="4" max="4" width="12.7109375" style="1" customWidth="1"/>
    <col min="5" max="5" width="17.42578125" style="10" customWidth="1"/>
    <col min="6" max="6" width="9.140625" style="1"/>
    <col min="7" max="7" width="13.140625" style="1" customWidth="1"/>
    <col min="8" max="8" width="9.140625" style="1"/>
    <col min="9" max="9" width="9.140625" style="1" customWidth="1"/>
    <col min="10" max="10" width="20.42578125" style="1" customWidth="1"/>
    <col min="11" max="11" width="17.28515625" style="1" customWidth="1"/>
    <col min="12" max="12" width="14.7109375" style="1" customWidth="1"/>
    <col min="13" max="13" width="12.42578125" style="1" customWidth="1"/>
    <col min="14" max="14" width="11" style="1" customWidth="1"/>
    <col min="15" max="15" width="10.85546875" style="1" customWidth="1"/>
    <col min="16" max="16" width="12.42578125" style="1" customWidth="1"/>
    <col min="17" max="17" width="9.7109375" style="1" customWidth="1"/>
    <col min="18" max="18" width="22.28515625" style="1" customWidth="1"/>
    <col min="19" max="19" width="18.85546875" style="1" customWidth="1"/>
    <col min="20" max="20" width="13.7109375" style="1" customWidth="1"/>
    <col min="21" max="21" width="28.85546875" style="30" customWidth="1"/>
    <col min="22" max="22" width="17.140625" style="1" customWidth="1"/>
    <col min="23" max="23" width="12.42578125" style="1" customWidth="1"/>
    <col min="24" max="24" width="12.85546875" style="1" customWidth="1"/>
    <col min="25" max="25" width="9.140625" style="1" customWidth="1"/>
    <col min="26" max="26" width="11.7109375" style="1" customWidth="1"/>
    <col min="27" max="27" width="11.42578125" style="26" customWidth="1"/>
    <col min="28" max="28" width="10.5703125" style="1" customWidth="1"/>
    <col min="29" max="29" width="11.28515625" style="1" customWidth="1"/>
    <col min="30" max="30" width="10.28515625" style="1" customWidth="1"/>
    <col min="31" max="31" width="18.28515625" style="1" customWidth="1"/>
    <col min="32" max="16384" width="9.140625" style="1"/>
  </cols>
  <sheetData>
    <row r="1" spans="1:29" s="35" customFormat="1" ht="20.25" x14ac:dyDescent="0.25">
      <c r="A1" s="48" t="s">
        <v>172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row>
    <row r="2" spans="1:29" s="35" customFormat="1" ht="20.25" x14ac:dyDescent="0.2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spans="1:29" s="36" customFormat="1" ht="12.75" x14ac:dyDescent="0.25">
      <c r="A3" s="49" t="s">
        <v>0</v>
      </c>
      <c r="B3" s="50"/>
      <c r="C3" s="50"/>
      <c r="D3" s="50"/>
      <c r="E3" s="50"/>
      <c r="F3" s="50"/>
      <c r="G3" s="50"/>
      <c r="H3" s="51"/>
      <c r="I3" s="52" t="s">
        <v>1</v>
      </c>
      <c r="J3" s="53"/>
      <c r="K3" s="53"/>
      <c r="L3" s="53"/>
      <c r="M3" s="53"/>
      <c r="N3" s="53"/>
      <c r="O3" s="53"/>
      <c r="P3" s="53"/>
      <c r="Q3" s="54"/>
      <c r="R3" s="55" t="s">
        <v>32</v>
      </c>
      <c r="S3" s="55"/>
      <c r="T3" s="55"/>
      <c r="U3" s="55"/>
      <c r="V3" s="56" t="s">
        <v>37</v>
      </c>
      <c r="W3" s="56"/>
      <c r="X3" s="56"/>
      <c r="Y3" s="56"/>
      <c r="Z3" s="56"/>
      <c r="AA3" s="56"/>
      <c r="AB3" s="56"/>
      <c r="AC3" s="56"/>
    </row>
    <row r="4" spans="1:29" s="35" customFormat="1" ht="12.75" x14ac:dyDescent="0.25">
      <c r="A4" s="45" t="s">
        <v>2</v>
      </c>
      <c r="B4" s="45" t="s">
        <v>3</v>
      </c>
      <c r="C4" s="45" t="s">
        <v>4</v>
      </c>
      <c r="D4" s="45" t="s">
        <v>5</v>
      </c>
      <c r="E4" s="46" t="s">
        <v>6</v>
      </c>
      <c r="F4" s="45" t="s">
        <v>7</v>
      </c>
      <c r="G4" s="45" t="s">
        <v>8</v>
      </c>
      <c r="H4" s="45" t="s">
        <v>9</v>
      </c>
      <c r="I4" s="61" t="s">
        <v>170</v>
      </c>
      <c r="J4" s="62" t="s">
        <v>55</v>
      </c>
      <c r="K4" s="63"/>
      <c r="L4" s="64"/>
      <c r="M4" s="57" t="s">
        <v>10</v>
      </c>
      <c r="N4" s="57" t="s">
        <v>11</v>
      </c>
      <c r="O4" s="57" t="s">
        <v>12</v>
      </c>
      <c r="P4" s="57" t="s">
        <v>13</v>
      </c>
      <c r="Q4" s="57" t="s">
        <v>14</v>
      </c>
      <c r="R4" s="59" t="s">
        <v>33</v>
      </c>
      <c r="S4" s="59" t="s">
        <v>34</v>
      </c>
      <c r="T4" s="59" t="s">
        <v>51</v>
      </c>
      <c r="U4" s="59" t="s">
        <v>35</v>
      </c>
      <c r="V4" s="65" t="s">
        <v>38</v>
      </c>
      <c r="W4" s="65" t="s">
        <v>39</v>
      </c>
      <c r="X4" s="65" t="s">
        <v>52</v>
      </c>
      <c r="Y4" s="65" t="s">
        <v>40</v>
      </c>
      <c r="Z4" s="65" t="s">
        <v>41</v>
      </c>
      <c r="AA4" s="65" t="s">
        <v>42</v>
      </c>
      <c r="AB4" s="65" t="s">
        <v>43</v>
      </c>
      <c r="AC4" s="65" t="s">
        <v>44</v>
      </c>
    </row>
    <row r="5" spans="1:29" s="35" customFormat="1" ht="85.5" customHeight="1" x14ac:dyDescent="0.25">
      <c r="A5" s="45"/>
      <c r="B5" s="45"/>
      <c r="C5" s="45"/>
      <c r="D5" s="45"/>
      <c r="E5" s="47"/>
      <c r="F5" s="45"/>
      <c r="G5" s="45"/>
      <c r="H5" s="45"/>
      <c r="I5" s="61"/>
      <c r="J5" s="39" t="s">
        <v>162</v>
      </c>
      <c r="K5" s="40" t="s">
        <v>163</v>
      </c>
      <c r="L5" s="40" t="s">
        <v>164</v>
      </c>
      <c r="M5" s="58"/>
      <c r="N5" s="58"/>
      <c r="O5" s="58"/>
      <c r="P5" s="58"/>
      <c r="Q5" s="58"/>
      <c r="R5" s="60"/>
      <c r="S5" s="60"/>
      <c r="T5" s="60"/>
      <c r="U5" s="60"/>
      <c r="V5" s="65"/>
      <c r="W5" s="65"/>
      <c r="X5" s="65"/>
      <c r="Y5" s="65"/>
      <c r="Z5" s="65"/>
      <c r="AA5" s="65"/>
      <c r="AB5" s="65"/>
      <c r="AC5" s="65"/>
    </row>
    <row r="6" spans="1:29" s="37" customFormat="1" ht="12.75" x14ac:dyDescent="0.25">
      <c r="A6" s="2" t="s">
        <v>15</v>
      </c>
      <c r="B6" s="2" t="s">
        <v>16</v>
      </c>
      <c r="C6" s="2" t="s">
        <v>17</v>
      </c>
      <c r="D6" s="2" t="s">
        <v>18</v>
      </c>
      <c r="E6" s="3" t="s">
        <v>19</v>
      </c>
      <c r="F6" s="2" t="s">
        <v>20</v>
      </c>
      <c r="G6" s="2" t="s">
        <v>21</v>
      </c>
      <c r="H6" s="2" t="s">
        <v>22</v>
      </c>
      <c r="I6" s="4" t="s">
        <v>23</v>
      </c>
      <c r="J6" s="5" t="s">
        <v>24</v>
      </c>
      <c r="K6" s="4" t="s">
        <v>25</v>
      </c>
      <c r="L6" s="4" t="s">
        <v>26</v>
      </c>
      <c r="M6" s="4" t="s">
        <v>27</v>
      </c>
      <c r="N6" s="4" t="s">
        <v>28</v>
      </c>
      <c r="O6" s="4" t="s">
        <v>29</v>
      </c>
      <c r="P6" s="4" t="s">
        <v>30</v>
      </c>
      <c r="Q6" s="4" t="s">
        <v>31</v>
      </c>
      <c r="R6" s="6" t="s">
        <v>36</v>
      </c>
      <c r="S6" s="6" t="s">
        <v>36</v>
      </c>
      <c r="T6" s="6" t="s">
        <v>36</v>
      </c>
      <c r="U6" s="6" t="s">
        <v>36</v>
      </c>
      <c r="V6" s="41" t="s">
        <v>45</v>
      </c>
      <c r="W6" s="41" t="s">
        <v>54</v>
      </c>
      <c r="X6" s="41" t="s">
        <v>46</v>
      </c>
      <c r="Y6" s="41" t="s">
        <v>53</v>
      </c>
      <c r="Z6" s="41" t="s">
        <v>47</v>
      </c>
      <c r="AA6" s="42" t="s">
        <v>48</v>
      </c>
      <c r="AB6" s="41" t="s">
        <v>49</v>
      </c>
      <c r="AC6" s="41" t="s">
        <v>50</v>
      </c>
    </row>
    <row r="7" spans="1:29" s="38" customFormat="1" ht="171.75" customHeight="1" x14ac:dyDescent="0.25">
      <c r="A7" s="17">
        <v>2</v>
      </c>
      <c r="B7" s="17" t="s">
        <v>93</v>
      </c>
      <c r="C7" s="17">
        <v>3</v>
      </c>
      <c r="D7" s="17" t="s">
        <v>85</v>
      </c>
      <c r="E7" s="24" t="s">
        <v>94</v>
      </c>
      <c r="F7" s="17" t="s">
        <v>57</v>
      </c>
      <c r="G7" s="17" t="s">
        <v>57</v>
      </c>
      <c r="H7" s="17" t="s">
        <v>57</v>
      </c>
      <c r="I7" s="17" t="s">
        <v>58</v>
      </c>
      <c r="J7" s="18">
        <v>630000000</v>
      </c>
      <c r="K7" s="18">
        <v>535500000</v>
      </c>
      <c r="L7" s="18">
        <v>94500000</v>
      </c>
      <c r="M7" s="17" t="s">
        <v>59</v>
      </c>
      <c r="N7" s="21">
        <v>42186</v>
      </c>
      <c r="O7" s="21">
        <v>42248</v>
      </c>
      <c r="P7" s="17" t="s">
        <v>57</v>
      </c>
      <c r="Q7" s="21">
        <v>42795</v>
      </c>
      <c r="R7" s="17" t="s">
        <v>147</v>
      </c>
      <c r="S7" s="17" t="s">
        <v>153</v>
      </c>
      <c r="T7" s="17" t="s">
        <v>61</v>
      </c>
      <c r="U7" s="19" t="s">
        <v>146</v>
      </c>
      <c r="V7" s="20" t="s">
        <v>68</v>
      </c>
      <c r="W7" s="20" t="s">
        <v>68</v>
      </c>
      <c r="X7" s="20" t="s">
        <v>57</v>
      </c>
      <c r="Y7" s="20" t="s">
        <v>57</v>
      </c>
      <c r="Z7" s="20" t="s">
        <v>57</v>
      </c>
      <c r="AA7" s="17" t="s">
        <v>57</v>
      </c>
      <c r="AB7" s="20" t="s">
        <v>57</v>
      </c>
      <c r="AC7" s="20" t="s">
        <v>57</v>
      </c>
    </row>
    <row r="8" spans="1:29" s="38" customFormat="1" ht="165.75" customHeight="1" x14ac:dyDescent="0.25">
      <c r="A8" s="17">
        <v>1</v>
      </c>
      <c r="B8" s="17" t="s">
        <v>160</v>
      </c>
      <c r="C8" s="17">
        <v>1</v>
      </c>
      <c r="D8" s="17" t="s">
        <v>56</v>
      </c>
      <c r="E8" s="17" t="s">
        <v>60</v>
      </c>
      <c r="F8" s="17" t="s">
        <v>57</v>
      </c>
      <c r="G8" s="17" t="s">
        <v>57</v>
      </c>
      <c r="H8" s="17" t="s">
        <v>57</v>
      </c>
      <c r="I8" s="31" t="s">
        <v>58</v>
      </c>
      <c r="J8" s="18">
        <f>K8+L8</f>
        <v>12230226411.764706</v>
      </c>
      <c r="K8" s="18">
        <f>20791384900/2</f>
        <v>10395692450</v>
      </c>
      <c r="L8" s="18">
        <f t="shared" ref="L8:L24" si="0">K8/85*15</f>
        <v>1834533961.7647057</v>
      </c>
      <c r="M8" s="17" t="s">
        <v>59</v>
      </c>
      <c r="N8" s="21">
        <v>42186</v>
      </c>
      <c r="O8" s="21">
        <v>42248</v>
      </c>
      <c r="P8" s="17" t="s">
        <v>57</v>
      </c>
      <c r="Q8" s="21">
        <v>43070</v>
      </c>
      <c r="R8" s="24" t="s">
        <v>134</v>
      </c>
      <c r="S8" s="19" t="s">
        <v>66</v>
      </c>
      <c r="T8" s="17" t="s">
        <v>61</v>
      </c>
      <c r="U8" s="17" t="s">
        <v>135</v>
      </c>
      <c r="V8" s="20" t="s">
        <v>62</v>
      </c>
      <c r="W8" s="20" t="s">
        <v>68</v>
      </c>
      <c r="X8" s="20" t="s">
        <v>57</v>
      </c>
      <c r="Y8" s="20" t="s">
        <v>57</v>
      </c>
      <c r="Z8" s="20" t="s">
        <v>57</v>
      </c>
      <c r="AA8" s="17" t="s">
        <v>123</v>
      </c>
      <c r="AB8" s="20" t="s">
        <v>57</v>
      </c>
      <c r="AC8" s="20" t="s">
        <v>57</v>
      </c>
    </row>
    <row r="9" spans="1:29" s="38" customFormat="1" ht="178.5" x14ac:dyDescent="0.25">
      <c r="A9" s="17">
        <v>4</v>
      </c>
      <c r="B9" s="17" t="s">
        <v>130</v>
      </c>
      <c r="C9" s="17">
        <v>2</v>
      </c>
      <c r="D9" s="17" t="s">
        <v>69</v>
      </c>
      <c r="E9" s="24" t="s">
        <v>70</v>
      </c>
      <c r="F9" s="17" t="s">
        <v>57</v>
      </c>
      <c r="G9" s="17" t="s">
        <v>57</v>
      </c>
      <c r="H9" s="17" t="s">
        <v>57</v>
      </c>
      <c r="I9" s="17" t="s">
        <v>92</v>
      </c>
      <c r="J9" s="18">
        <f>K9+L9</f>
        <v>2352941176.4705882</v>
      </c>
      <c r="K9" s="18">
        <v>2000000000</v>
      </c>
      <c r="L9" s="18">
        <f t="shared" si="0"/>
        <v>352941176.47058821</v>
      </c>
      <c r="M9" s="17" t="s">
        <v>59</v>
      </c>
      <c r="N9" s="21">
        <v>42248</v>
      </c>
      <c r="O9" s="21">
        <v>42248</v>
      </c>
      <c r="P9" s="17" t="s">
        <v>57</v>
      </c>
      <c r="Q9" s="21">
        <v>42430</v>
      </c>
      <c r="R9" s="17" t="s">
        <v>72</v>
      </c>
      <c r="S9" s="17" t="s">
        <v>75</v>
      </c>
      <c r="T9" s="17" t="s">
        <v>61</v>
      </c>
      <c r="U9" s="17" t="s">
        <v>141</v>
      </c>
      <c r="V9" s="20" t="s">
        <v>62</v>
      </c>
      <c r="W9" s="20" t="s">
        <v>68</v>
      </c>
      <c r="X9" s="20" t="s">
        <v>57</v>
      </c>
      <c r="Y9" s="20" t="s">
        <v>57</v>
      </c>
      <c r="Z9" s="20" t="s">
        <v>57</v>
      </c>
      <c r="AA9" s="43" t="s">
        <v>126</v>
      </c>
      <c r="AB9" s="20" t="s">
        <v>57</v>
      </c>
      <c r="AC9" s="20" t="s">
        <v>57</v>
      </c>
    </row>
    <row r="10" spans="1:29" s="38" customFormat="1" ht="179.25" customHeight="1" x14ac:dyDescent="0.25">
      <c r="A10" s="17">
        <v>5</v>
      </c>
      <c r="B10" s="17" t="s">
        <v>110</v>
      </c>
      <c r="C10" s="17">
        <v>2</v>
      </c>
      <c r="D10" s="17" t="s">
        <v>69</v>
      </c>
      <c r="E10" s="24" t="s">
        <v>76</v>
      </c>
      <c r="F10" s="17" t="s">
        <v>57</v>
      </c>
      <c r="G10" s="17" t="s">
        <v>57</v>
      </c>
      <c r="H10" s="17" t="s">
        <v>57</v>
      </c>
      <c r="I10" s="17" t="s">
        <v>92</v>
      </c>
      <c r="J10" s="18">
        <f>K10+L10</f>
        <v>155294117.64705881</v>
      </c>
      <c r="K10" s="18">
        <v>132000000</v>
      </c>
      <c r="L10" s="18">
        <f t="shared" si="0"/>
        <v>23294117.647058822</v>
      </c>
      <c r="M10" s="17" t="s">
        <v>59</v>
      </c>
      <c r="N10" s="21">
        <v>42248</v>
      </c>
      <c r="O10" s="21">
        <v>42249</v>
      </c>
      <c r="P10" s="17" t="s">
        <v>57</v>
      </c>
      <c r="Q10" s="21">
        <v>42343</v>
      </c>
      <c r="R10" s="17" t="s">
        <v>74</v>
      </c>
      <c r="S10" s="17" t="s">
        <v>71</v>
      </c>
      <c r="T10" s="17" t="s">
        <v>132</v>
      </c>
      <c r="U10" s="17" t="s">
        <v>138</v>
      </c>
      <c r="V10" s="20" t="s">
        <v>62</v>
      </c>
      <c r="W10" s="20" t="s">
        <v>68</v>
      </c>
      <c r="X10" s="20" t="s">
        <v>57</v>
      </c>
      <c r="Y10" s="20" t="s">
        <v>57</v>
      </c>
      <c r="Z10" s="20" t="s">
        <v>57</v>
      </c>
      <c r="AA10" s="17" t="s">
        <v>126</v>
      </c>
      <c r="AB10" s="20" t="s">
        <v>57</v>
      </c>
      <c r="AC10" s="20" t="s">
        <v>57</v>
      </c>
    </row>
    <row r="11" spans="1:29" s="38" customFormat="1" ht="89.25" x14ac:dyDescent="0.25">
      <c r="A11" s="17">
        <v>6</v>
      </c>
      <c r="B11" s="17" t="s">
        <v>159</v>
      </c>
      <c r="C11" s="17">
        <v>2</v>
      </c>
      <c r="D11" s="17" t="s">
        <v>69</v>
      </c>
      <c r="E11" s="24" t="s">
        <v>77</v>
      </c>
      <c r="F11" s="17" t="s">
        <v>57</v>
      </c>
      <c r="G11" s="17" t="s">
        <v>57</v>
      </c>
      <c r="H11" s="17" t="s">
        <v>57</v>
      </c>
      <c r="I11" s="17" t="s">
        <v>58</v>
      </c>
      <c r="J11" s="18">
        <v>1238310437</v>
      </c>
      <c r="K11" s="18">
        <v>1052563872</v>
      </c>
      <c r="L11" s="18">
        <f t="shared" si="0"/>
        <v>185746565.64705881</v>
      </c>
      <c r="M11" s="17" t="s">
        <v>59</v>
      </c>
      <c r="N11" s="21">
        <v>42248</v>
      </c>
      <c r="O11" s="21">
        <v>42248</v>
      </c>
      <c r="P11" s="17" t="s">
        <v>57</v>
      </c>
      <c r="Q11" s="21">
        <v>43075</v>
      </c>
      <c r="R11" s="17" t="s">
        <v>155</v>
      </c>
      <c r="S11" s="17" t="s">
        <v>78</v>
      </c>
      <c r="T11" s="17" t="s">
        <v>121</v>
      </c>
      <c r="U11" s="27" t="s">
        <v>79</v>
      </c>
      <c r="V11" s="20" t="s">
        <v>62</v>
      </c>
      <c r="W11" s="20" t="s">
        <v>68</v>
      </c>
      <c r="X11" s="20" t="s">
        <v>57</v>
      </c>
      <c r="Y11" s="20" t="s">
        <v>57</v>
      </c>
      <c r="Z11" s="20" t="s">
        <v>57</v>
      </c>
      <c r="AA11" s="17" t="s">
        <v>127</v>
      </c>
      <c r="AB11" s="20" t="s">
        <v>57</v>
      </c>
      <c r="AC11" s="20" t="s">
        <v>57</v>
      </c>
    </row>
    <row r="12" spans="1:29" s="38" customFormat="1" ht="114.75" x14ac:dyDescent="0.25">
      <c r="A12" s="17">
        <v>7</v>
      </c>
      <c r="B12" s="17" t="s">
        <v>120</v>
      </c>
      <c r="C12" s="17">
        <v>3</v>
      </c>
      <c r="D12" s="17" t="s">
        <v>89</v>
      </c>
      <c r="E12" s="24" t="s">
        <v>90</v>
      </c>
      <c r="F12" s="17" t="s">
        <v>57</v>
      </c>
      <c r="G12" s="17" t="s">
        <v>57</v>
      </c>
      <c r="H12" s="17" t="s">
        <v>57</v>
      </c>
      <c r="I12" s="17" t="s">
        <v>58</v>
      </c>
      <c r="J12" s="18">
        <f t="shared" ref="J12:J20" si="1">K12+L12</f>
        <v>470588235.29411769</v>
      </c>
      <c r="K12" s="18">
        <v>400000000</v>
      </c>
      <c r="L12" s="18">
        <f t="shared" si="0"/>
        <v>70588235.294117659</v>
      </c>
      <c r="M12" s="17" t="s">
        <v>59</v>
      </c>
      <c r="N12" s="21">
        <v>42248</v>
      </c>
      <c r="O12" s="21">
        <v>42248</v>
      </c>
      <c r="P12" s="17" t="s">
        <v>57</v>
      </c>
      <c r="Q12" s="21">
        <v>42887</v>
      </c>
      <c r="R12" s="17" t="s">
        <v>149</v>
      </c>
      <c r="S12" s="17" t="s">
        <v>91</v>
      </c>
      <c r="T12" s="17" t="s">
        <v>117</v>
      </c>
      <c r="U12" s="17" t="s">
        <v>145</v>
      </c>
      <c r="V12" s="20" t="s">
        <v>62</v>
      </c>
      <c r="W12" s="20" t="s">
        <v>68</v>
      </c>
      <c r="X12" s="20" t="s">
        <v>57</v>
      </c>
      <c r="Y12" s="20" t="s">
        <v>57</v>
      </c>
      <c r="Z12" s="20" t="s">
        <v>57</v>
      </c>
      <c r="AA12" s="17" t="s">
        <v>127</v>
      </c>
      <c r="AB12" s="20" t="s">
        <v>57</v>
      </c>
      <c r="AC12" s="20" t="s">
        <v>57</v>
      </c>
    </row>
    <row r="13" spans="1:29" s="38" customFormat="1" ht="123" customHeight="1" x14ac:dyDescent="0.25">
      <c r="A13" s="17">
        <v>8</v>
      </c>
      <c r="B13" s="17" t="s">
        <v>98</v>
      </c>
      <c r="C13" s="17">
        <v>3</v>
      </c>
      <c r="D13" s="17" t="s">
        <v>85</v>
      </c>
      <c r="E13" s="24" t="s">
        <v>94</v>
      </c>
      <c r="F13" s="17" t="s">
        <v>57</v>
      </c>
      <c r="G13" s="17" t="s">
        <v>57</v>
      </c>
      <c r="H13" s="17" t="s">
        <v>57</v>
      </c>
      <c r="I13" s="17" t="s">
        <v>58</v>
      </c>
      <c r="J13" s="18">
        <f t="shared" si="1"/>
        <v>450000000</v>
      </c>
      <c r="K13" s="18">
        <v>382500000</v>
      </c>
      <c r="L13" s="18">
        <f t="shared" si="0"/>
        <v>67500000</v>
      </c>
      <c r="M13" s="17" t="s">
        <v>59</v>
      </c>
      <c r="N13" s="21">
        <v>42248</v>
      </c>
      <c r="O13" s="21">
        <v>42278</v>
      </c>
      <c r="P13" s="17" t="s">
        <v>57</v>
      </c>
      <c r="Q13" s="21">
        <v>42795</v>
      </c>
      <c r="R13" s="17" t="s">
        <v>96</v>
      </c>
      <c r="S13" s="17" t="s">
        <v>153</v>
      </c>
      <c r="T13" s="17" t="s">
        <v>61</v>
      </c>
      <c r="U13" s="19" t="s">
        <v>146</v>
      </c>
      <c r="V13" s="20" t="s">
        <v>68</v>
      </c>
      <c r="W13" s="20" t="s">
        <v>68</v>
      </c>
      <c r="X13" s="20" t="s">
        <v>57</v>
      </c>
      <c r="Y13" s="20" t="s">
        <v>57</v>
      </c>
      <c r="Z13" s="20" t="s">
        <v>57</v>
      </c>
      <c r="AA13" s="17" t="s">
        <v>57</v>
      </c>
      <c r="AB13" s="20" t="s">
        <v>57</v>
      </c>
      <c r="AC13" s="20" t="s">
        <v>57</v>
      </c>
    </row>
    <row r="14" spans="1:29" s="38" customFormat="1" ht="309" customHeight="1" x14ac:dyDescent="0.25">
      <c r="A14" s="17">
        <v>9</v>
      </c>
      <c r="B14" s="17" t="s">
        <v>102</v>
      </c>
      <c r="C14" s="17">
        <v>5</v>
      </c>
      <c r="D14" s="17" t="s">
        <v>57</v>
      </c>
      <c r="E14" s="24" t="s">
        <v>104</v>
      </c>
      <c r="F14" s="17" t="s">
        <v>57</v>
      </c>
      <c r="G14" s="17" t="s">
        <v>57</v>
      </c>
      <c r="H14" s="17" t="s">
        <v>57</v>
      </c>
      <c r="I14" s="17" t="s">
        <v>58</v>
      </c>
      <c r="J14" s="18">
        <f t="shared" si="1"/>
        <v>4493009109.4117651</v>
      </c>
      <c r="K14" s="18">
        <v>3819057743</v>
      </c>
      <c r="L14" s="18">
        <f t="shared" si="0"/>
        <v>673951366.41176474</v>
      </c>
      <c r="M14" s="17" t="s">
        <v>59</v>
      </c>
      <c r="N14" s="21">
        <v>42248</v>
      </c>
      <c r="O14" s="21">
        <v>42248</v>
      </c>
      <c r="P14" s="17" t="s">
        <v>57</v>
      </c>
      <c r="Q14" s="21">
        <v>44182</v>
      </c>
      <c r="R14" s="17" t="s">
        <v>148</v>
      </c>
      <c r="S14" s="17" t="s">
        <v>105</v>
      </c>
      <c r="T14" s="17" t="s">
        <v>57</v>
      </c>
      <c r="U14" s="33" t="s">
        <v>133</v>
      </c>
      <c r="V14" s="20" t="s">
        <v>68</v>
      </c>
      <c r="W14" s="20" t="s">
        <v>68</v>
      </c>
      <c r="X14" s="20" t="s">
        <v>57</v>
      </c>
      <c r="Y14" s="20" t="s">
        <v>57</v>
      </c>
      <c r="Z14" s="20" t="s">
        <v>57</v>
      </c>
      <c r="AA14" s="17" t="s">
        <v>57</v>
      </c>
      <c r="AB14" s="20" t="s">
        <v>57</v>
      </c>
      <c r="AC14" s="20" t="s">
        <v>57</v>
      </c>
    </row>
    <row r="15" spans="1:29" s="38" customFormat="1" ht="319.5" customHeight="1" x14ac:dyDescent="0.25">
      <c r="A15" s="17">
        <v>10</v>
      </c>
      <c r="B15" s="17" t="s">
        <v>73</v>
      </c>
      <c r="C15" s="17">
        <v>2</v>
      </c>
      <c r="D15" s="17" t="s">
        <v>69</v>
      </c>
      <c r="E15" s="24" t="s">
        <v>76</v>
      </c>
      <c r="F15" s="17" t="s">
        <v>57</v>
      </c>
      <c r="G15" s="17" t="s">
        <v>57</v>
      </c>
      <c r="H15" s="17" t="s">
        <v>57</v>
      </c>
      <c r="I15" s="17" t="s">
        <v>92</v>
      </c>
      <c r="J15" s="18">
        <f t="shared" si="1"/>
        <v>103529411.76470588</v>
      </c>
      <c r="K15" s="18">
        <v>88000000</v>
      </c>
      <c r="L15" s="18">
        <f t="shared" si="0"/>
        <v>15529411.764705881</v>
      </c>
      <c r="M15" s="17" t="s">
        <v>59</v>
      </c>
      <c r="N15" s="21">
        <v>42278</v>
      </c>
      <c r="O15" s="21">
        <v>42278</v>
      </c>
      <c r="P15" s="17" t="s">
        <v>57</v>
      </c>
      <c r="Q15" s="21">
        <v>42343</v>
      </c>
      <c r="R15" s="17" t="s">
        <v>74</v>
      </c>
      <c r="S15" s="17" t="s">
        <v>71</v>
      </c>
      <c r="T15" s="17" t="s">
        <v>131</v>
      </c>
      <c r="U15" s="17" t="s">
        <v>142</v>
      </c>
      <c r="V15" s="20" t="s">
        <v>62</v>
      </c>
      <c r="W15" s="20" t="s">
        <v>68</v>
      </c>
      <c r="X15" s="20" t="s">
        <v>57</v>
      </c>
      <c r="Y15" s="20" t="s">
        <v>57</v>
      </c>
      <c r="Z15" s="20" t="s">
        <v>57</v>
      </c>
      <c r="AA15" s="17" t="s">
        <v>126</v>
      </c>
      <c r="AB15" s="20" t="s">
        <v>57</v>
      </c>
      <c r="AC15" s="20" t="s">
        <v>57</v>
      </c>
    </row>
    <row r="16" spans="1:29" s="38" customFormat="1" ht="121.5" customHeight="1" x14ac:dyDescent="0.25">
      <c r="A16" s="17">
        <v>11</v>
      </c>
      <c r="B16" s="17" t="s">
        <v>167</v>
      </c>
      <c r="C16" s="17">
        <v>3</v>
      </c>
      <c r="D16" s="17" t="s">
        <v>89</v>
      </c>
      <c r="E16" s="24" t="s">
        <v>90</v>
      </c>
      <c r="F16" s="17" t="s">
        <v>57</v>
      </c>
      <c r="G16" s="17" t="s">
        <v>57</v>
      </c>
      <c r="H16" s="17" t="s">
        <v>57</v>
      </c>
      <c r="I16" s="17" t="s">
        <v>58</v>
      </c>
      <c r="J16" s="18">
        <f t="shared" si="1"/>
        <v>1411764705.8823528</v>
      </c>
      <c r="K16" s="18">
        <v>1200000000</v>
      </c>
      <c r="L16" s="18">
        <f t="shared" si="0"/>
        <v>211764705.88235295</v>
      </c>
      <c r="M16" s="17" t="s">
        <v>59</v>
      </c>
      <c r="N16" s="21">
        <v>42278</v>
      </c>
      <c r="O16" s="21">
        <v>42278</v>
      </c>
      <c r="P16" s="17" t="s">
        <v>57</v>
      </c>
      <c r="Q16" s="21">
        <v>42856</v>
      </c>
      <c r="R16" s="24" t="s">
        <v>168</v>
      </c>
      <c r="S16" s="17" t="s">
        <v>91</v>
      </c>
      <c r="T16" s="17" t="s">
        <v>117</v>
      </c>
      <c r="U16" s="17" t="s">
        <v>145</v>
      </c>
      <c r="V16" s="20" t="s">
        <v>62</v>
      </c>
      <c r="W16" s="20" t="s">
        <v>68</v>
      </c>
      <c r="X16" s="20" t="s">
        <v>57</v>
      </c>
      <c r="Y16" s="20" t="s">
        <v>57</v>
      </c>
      <c r="Z16" s="20" t="s">
        <v>57</v>
      </c>
      <c r="AA16" s="17" t="s">
        <v>127</v>
      </c>
      <c r="AB16" s="20" t="s">
        <v>57</v>
      </c>
      <c r="AC16" s="20" t="s">
        <v>57</v>
      </c>
    </row>
    <row r="17" spans="1:29" s="38" customFormat="1" ht="63.75" x14ac:dyDescent="0.25">
      <c r="A17" s="17">
        <v>12</v>
      </c>
      <c r="B17" s="17" t="s">
        <v>97</v>
      </c>
      <c r="C17" s="17">
        <v>3</v>
      </c>
      <c r="D17" s="17" t="s">
        <v>85</v>
      </c>
      <c r="E17" s="24" t="s">
        <v>94</v>
      </c>
      <c r="F17" s="17" t="s">
        <v>57</v>
      </c>
      <c r="G17" s="17" t="s">
        <v>57</v>
      </c>
      <c r="H17" s="17" t="s">
        <v>57</v>
      </c>
      <c r="I17" s="17" t="s">
        <v>58</v>
      </c>
      <c r="J17" s="18">
        <f t="shared" si="1"/>
        <v>235000000</v>
      </c>
      <c r="K17" s="18">
        <v>199750000</v>
      </c>
      <c r="L17" s="18">
        <f t="shared" si="0"/>
        <v>35250000</v>
      </c>
      <c r="M17" s="17" t="s">
        <v>59</v>
      </c>
      <c r="N17" s="21">
        <v>42278</v>
      </c>
      <c r="O17" s="21">
        <v>42278</v>
      </c>
      <c r="P17" s="17" t="s">
        <v>57</v>
      </c>
      <c r="Q17" s="21">
        <v>42795</v>
      </c>
      <c r="R17" s="17" t="s">
        <v>95</v>
      </c>
      <c r="S17" s="17" t="s">
        <v>153</v>
      </c>
      <c r="T17" s="17" t="s">
        <v>61</v>
      </c>
      <c r="U17" s="19" t="s">
        <v>146</v>
      </c>
      <c r="V17" s="20" t="s">
        <v>68</v>
      </c>
      <c r="W17" s="20" t="s">
        <v>68</v>
      </c>
      <c r="X17" s="20" t="s">
        <v>57</v>
      </c>
      <c r="Y17" s="20" t="s">
        <v>57</v>
      </c>
      <c r="Z17" s="20" t="s">
        <v>57</v>
      </c>
      <c r="AA17" s="17" t="s">
        <v>57</v>
      </c>
      <c r="AB17" s="20" t="s">
        <v>57</v>
      </c>
      <c r="AC17" s="20" t="s">
        <v>57</v>
      </c>
    </row>
    <row r="18" spans="1:29" s="38" customFormat="1" ht="293.25" x14ac:dyDescent="0.25">
      <c r="A18" s="17">
        <v>13</v>
      </c>
      <c r="B18" s="17" t="s">
        <v>80</v>
      </c>
      <c r="C18" s="17">
        <v>2</v>
      </c>
      <c r="D18" s="17" t="s">
        <v>81</v>
      </c>
      <c r="E18" s="24" t="s">
        <v>82</v>
      </c>
      <c r="F18" s="17" t="s">
        <v>57</v>
      </c>
      <c r="G18" s="17" t="s">
        <v>57</v>
      </c>
      <c r="H18" s="17" t="s">
        <v>57</v>
      </c>
      <c r="I18" s="17" t="s">
        <v>92</v>
      </c>
      <c r="J18" s="18">
        <f t="shared" si="1"/>
        <v>1146583728.5882354</v>
      </c>
      <c r="K18" s="18">
        <v>974596169.30000007</v>
      </c>
      <c r="L18" s="18">
        <f t="shared" si="0"/>
        <v>171987559.28823531</v>
      </c>
      <c r="M18" s="17" t="s">
        <v>59</v>
      </c>
      <c r="N18" s="21">
        <v>42309</v>
      </c>
      <c r="O18" s="21">
        <v>42310</v>
      </c>
      <c r="P18" s="17" t="s">
        <v>57</v>
      </c>
      <c r="Q18" s="21">
        <v>42430</v>
      </c>
      <c r="R18" s="24" t="s">
        <v>154</v>
      </c>
      <c r="S18" s="24" t="s">
        <v>83</v>
      </c>
      <c r="T18" s="17" t="s">
        <v>131</v>
      </c>
      <c r="U18" s="27" t="s">
        <v>139</v>
      </c>
      <c r="V18" s="20" t="s">
        <v>62</v>
      </c>
      <c r="W18" s="20" t="s">
        <v>68</v>
      </c>
      <c r="X18" s="20" t="s">
        <v>57</v>
      </c>
      <c r="Y18" s="20" t="s">
        <v>57</v>
      </c>
      <c r="Z18" s="20" t="s">
        <v>57</v>
      </c>
      <c r="AA18" s="17" t="s">
        <v>129</v>
      </c>
      <c r="AB18" s="20" t="s">
        <v>57</v>
      </c>
      <c r="AC18" s="20" t="s">
        <v>57</v>
      </c>
    </row>
    <row r="19" spans="1:29" s="38" customFormat="1" ht="145.5" customHeight="1" x14ac:dyDescent="0.25">
      <c r="A19" s="17">
        <v>14</v>
      </c>
      <c r="B19" s="17" t="s">
        <v>106</v>
      </c>
      <c r="C19" s="17">
        <v>2</v>
      </c>
      <c r="D19" s="17" t="s">
        <v>81</v>
      </c>
      <c r="E19" s="24" t="s">
        <v>82</v>
      </c>
      <c r="F19" s="17" t="s">
        <v>57</v>
      </c>
      <c r="G19" s="17" t="s">
        <v>57</v>
      </c>
      <c r="H19" s="17" t="s">
        <v>57</v>
      </c>
      <c r="I19" s="17" t="s">
        <v>92</v>
      </c>
      <c r="J19" s="18">
        <f t="shared" si="1"/>
        <v>1719875592.8823531</v>
      </c>
      <c r="K19" s="18">
        <v>1461894253.95</v>
      </c>
      <c r="L19" s="18">
        <f t="shared" si="0"/>
        <v>257981338.93235296</v>
      </c>
      <c r="M19" s="17" t="s">
        <v>59</v>
      </c>
      <c r="N19" s="21">
        <v>42309</v>
      </c>
      <c r="O19" s="21">
        <v>42310</v>
      </c>
      <c r="P19" s="17" t="s">
        <v>57</v>
      </c>
      <c r="Q19" s="21">
        <v>42430</v>
      </c>
      <c r="R19" s="24" t="s">
        <v>156</v>
      </c>
      <c r="S19" s="24" t="s">
        <v>83</v>
      </c>
      <c r="T19" s="17" t="s">
        <v>132</v>
      </c>
      <c r="U19" s="27" t="s">
        <v>84</v>
      </c>
      <c r="V19" s="20" t="s">
        <v>62</v>
      </c>
      <c r="W19" s="20" t="s">
        <v>68</v>
      </c>
      <c r="X19" s="20" t="s">
        <v>57</v>
      </c>
      <c r="Y19" s="20" t="s">
        <v>57</v>
      </c>
      <c r="Z19" s="20" t="s">
        <v>57</v>
      </c>
      <c r="AA19" s="17" t="s">
        <v>129</v>
      </c>
      <c r="AB19" s="20" t="s">
        <v>57</v>
      </c>
      <c r="AC19" s="20" t="s">
        <v>57</v>
      </c>
    </row>
    <row r="20" spans="1:29" s="38" customFormat="1" ht="204" x14ac:dyDescent="0.25">
      <c r="A20" s="17">
        <v>15</v>
      </c>
      <c r="B20" s="17" t="s">
        <v>113</v>
      </c>
      <c r="C20" s="17">
        <v>3</v>
      </c>
      <c r="D20" s="17" t="s">
        <v>114</v>
      </c>
      <c r="E20" s="17" t="s">
        <v>115</v>
      </c>
      <c r="F20" s="17" t="s">
        <v>57</v>
      </c>
      <c r="G20" s="17" t="s">
        <v>57</v>
      </c>
      <c r="H20" s="17" t="s">
        <v>57</v>
      </c>
      <c r="I20" s="17" t="s">
        <v>92</v>
      </c>
      <c r="J20" s="18">
        <f t="shared" si="1"/>
        <v>3529411764.7058821</v>
      </c>
      <c r="K20" s="18">
        <v>3000000000</v>
      </c>
      <c r="L20" s="18">
        <f t="shared" si="0"/>
        <v>529411764.70588231</v>
      </c>
      <c r="M20" s="31" t="s">
        <v>59</v>
      </c>
      <c r="N20" s="21">
        <v>42309</v>
      </c>
      <c r="O20" s="21">
        <v>42309</v>
      </c>
      <c r="P20" s="21" t="s">
        <v>57</v>
      </c>
      <c r="Q20" s="21">
        <v>42460</v>
      </c>
      <c r="R20" s="24" t="s">
        <v>158</v>
      </c>
      <c r="S20" s="17" t="s">
        <v>152</v>
      </c>
      <c r="T20" s="17" t="s">
        <v>61</v>
      </c>
      <c r="U20" s="19" t="s">
        <v>144</v>
      </c>
      <c r="V20" s="20" t="s">
        <v>62</v>
      </c>
      <c r="W20" s="20" t="s">
        <v>68</v>
      </c>
      <c r="X20" s="20" t="s">
        <v>57</v>
      </c>
      <c r="Y20" s="20" t="s">
        <v>57</v>
      </c>
      <c r="Z20" s="20" t="s">
        <v>57</v>
      </c>
      <c r="AA20" s="17" t="s">
        <v>165</v>
      </c>
      <c r="AB20" s="20" t="s">
        <v>57</v>
      </c>
      <c r="AC20" s="20" t="s">
        <v>57</v>
      </c>
    </row>
    <row r="21" spans="1:29" s="38" customFormat="1" ht="165.75" x14ac:dyDescent="0.25">
      <c r="A21" s="17">
        <v>16</v>
      </c>
      <c r="B21" s="17" t="s">
        <v>107</v>
      </c>
      <c r="C21" s="17">
        <v>1</v>
      </c>
      <c r="D21" s="17" t="s">
        <v>108</v>
      </c>
      <c r="E21" s="17" t="s">
        <v>171</v>
      </c>
      <c r="F21" s="17" t="s">
        <v>57</v>
      </c>
      <c r="G21" s="17" t="s">
        <v>109</v>
      </c>
      <c r="H21" s="17" t="s">
        <v>57</v>
      </c>
      <c r="I21" s="17" t="s">
        <v>92</v>
      </c>
      <c r="J21" s="18">
        <v>2000000000</v>
      </c>
      <c r="K21" s="18">
        <v>1700000000</v>
      </c>
      <c r="L21" s="22">
        <f t="shared" si="0"/>
        <v>300000000</v>
      </c>
      <c r="M21" s="17" t="s">
        <v>59</v>
      </c>
      <c r="N21" s="21">
        <v>42339</v>
      </c>
      <c r="O21" s="21">
        <v>42339</v>
      </c>
      <c r="P21" s="17" t="s">
        <v>57</v>
      </c>
      <c r="Q21" s="21">
        <v>42430</v>
      </c>
      <c r="R21" s="24" t="s">
        <v>169</v>
      </c>
      <c r="S21" s="19" t="s">
        <v>151</v>
      </c>
      <c r="T21" s="17" t="s">
        <v>61</v>
      </c>
      <c r="U21" s="17" t="s">
        <v>136</v>
      </c>
      <c r="V21" s="20" t="s">
        <v>62</v>
      </c>
      <c r="W21" s="20" t="s">
        <v>68</v>
      </c>
      <c r="X21" s="20" t="s">
        <v>57</v>
      </c>
      <c r="Y21" s="20" t="s">
        <v>57</v>
      </c>
      <c r="Z21" s="20" t="s">
        <v>57</v>
      </c>
      <c r="AA21" s="17" t="s">
        <v>124</v>
      </c>
      <c r="AB21" s="20" t="s">
        <v>57</v>
      </c>
      <c r="AC21" s="20" t="s">
        <v>57</v>
      </c>
    </row>
    <row r="22" spans="1:29" s="38" customFormat="1" ht="242.25" x14ac:dyDescent="0.25">
      <c r="A22" s="17">
        <v>17</v>
      </c>
      <c r="B22" s="17" t="s">
        <v>63</v>
      </c>
      <c r="C22" s="17">
        <v>1</v>
      </c>
      <c r="D22" s="17" t="s">
        <v>64</v>
      </c>
      <c r="E22" s="17" t="s">
        <v>65</v>
      </c>
      <c r="F22" s="17" t="s">
        <v>57</v>
      </c>
      <c r="G22" s="17" t="s">
        <v>57</v>
      </c>
      <c r="H22" s="17" t="s">
        <v>57</v>
      </c>
      <c r="I22" s="17" t="s">
        <v>58</v>
      </c>
      <c r="J22" s="18">
        <f>K22+L22</f>
        <v>1753476958.5882351</v>
      </c>
      <c r="K22" s="18">
        <f>4140153930*0.36</f>
        <v>1490455414.8</v>
      </c>
      <c r="L22" s="18">
        <f t="shared" si="0"/>
        <v>263021543.78823525</v>
      </c>
      <c r="M22" s="17" t="s">
        <v>59</v>
      </c>
      <c r="N22" s="21">
        <v>42339</v>
      </c>
      <c r="O22" s="21">
        <v>42340</v>
      </c>
      <c r="P22" s="17" t="s">
        <v>57</v>
      </c>
      <c r="Q22" s="21">
        <v>43071</v>
      </c>
      <c r="R22" s="17" t="s">
        <v>63</v>
      </c>
      <c r="S22" s="17" t="s">
        <v>67</v>
      </c>
      <c r="T22" s="17" t="s">
        <v>140</v>
      </c>
      <c r="U22" s="17" t="s">
        <v>137</v>
      </c>
      <c r="V22" s="20" t="s">
        <v>62</v>
      </c>
      <c r="W22" s="20" t="s">
        <v>68</v>
      </c>
      <c r="X22" s="20" t="s">
        <v>57</v>
      </c>
      <c r="Y22" s="20" t="s">
        <v>57</v>
      </c>
      <c r="Z22" s="20" t="s">
        <v>57</v>
      </c>
      <c r="AA22" s="17" t="s">
        <v>125</v>
      </c>
      <c r="AB22" s="20" t="s">
        <v>57</v>
      </c>
      <c r="AC22" s="20" t="s">
        <v>57</v>
      </c>
    </row>
    <row r="23" spans="1:29" s="38" customFormat="1" ht="102" customHeight="1" x14ac:dyDescent="0.25">
      <c r="A23" s="17">
        <v>18</v>
      </c>
      <c r="B23" s="17" t="s">
        <v>166</v>
      </c>
      <c r="C23" s="17">
        <v>2</v>
      </c>
      <c r="D23" s="17" t="s">
        <v>86</v>
      </c>
      <c r="E23" s="24" t="s">
        <v>87</v>
      </c>
      <c r="F23" s="17" t="s">
        <v>57</v>
      </c>
      <c r="G23" s="17" t="s">
        <v>57</v>
      </c>
      <c r="H23" s="17" t="s">
        <v>57</v>
      </c>
      <c r="I23" s="17" t="s">
        <v>58</v>
      </c>
      <c r="J23" s="34">
        <v>1500000000</v>
      </c>
      <c r="K23" s="18">
        <v>1275000000</v>
      </c>
      <c r="L23" s="18">
        <f t="shared" si="0"/>
        <v>225000000</v>
      </c>
      <c r="M23" s="17" t="s">
        <v>59</v>
      </c>
      <c r="N23" s="21">
        <v>42339</v>
      </c>
      <c r="O23" s="21">
        <v>42430</v>
      </c>
      <c r="P23" s="17" t="s">
        <v>57</v>
      </c>
      <c r="Q23" s="21">
        <v>42522</v>
      </c>
      <c r="R23" s="24" t="s">
        <v>157</v>
      </c>
      <c r="S23" s="17" t="s">
        <v>88</v>
      </c>
      <c r="T23" s="17" t="s">
        <v>61</v>
      </c>
      <c r="U23" s="19" t="s">
        <v>143</v>
      </c>
      <c r="V23" s="20" t="s">
        <v>62</v>
      </c>
      <c r="W23" s="20" t="s">
        <v>68</v>
      </c>
      <c r="X23" s="20" t="s">
        <v>57</v>
      </c>
      <c r="Y23" s="20" t="s">
        <v>57</v>
      </c>
      <c r="Z23" s="20" t="s">
        <v>57</v>
      </c>
      <c r="AA23" s="17" t="s">
        <v>128</v>
      </c>
      <c r="AB23" s="20" t="s">
        <v>57</v>
      </c>
      <c r="AC23" s="20" t="s">
        <v>57</v>
      </c>
    </row>
    <row r="24" spans="1:29" s="38" customFormat="1" ht="102" x14ac:dyDescent="0.25">
      <c r="A24" s="17">
        <v>19</v>
      </c>
      <c r="B24" s="17" t="s">
        <v>119</v>
      </c>
      <c r="C24" s="17">
        <v>3</v>
      </c>
      <c r="D24" s="17" t="s">
        <v>89</v>
      </c>
      <c r="E24" s="24" t="s">
        <v>90</v>
      </c>
      <c r="F24" s="17" t="s">
        <v>57</v>
      </c>
      <c r="G24" s="17" t="s">
        <v>57</v>
      </c>
      <c r="H24" s="17" t="s">
        <v>57</v>
      </c>
      <c r="I24" s="17" t="s">
        <v>58</v>
      </c>
      <c r="J24" s="18">
        <f>K24+L24</f>
        <v>705882352.94117641</v>
      </c>
      <c r="K24" s="18">
        <v>600000000</v>
      </c>
      <c r="L24" s="18">
        <f t="shared" si="0"/>
        <v>105882352.94117647</v>
      </c>
      <c r="M24" s="17" t="s">
        <v>59</v>
      </c>
      <c r="N24" s="21">
        <v>42339</v>
      </c>
      <c r="O24" s="21">
        <v>42339</v>
      </c>
      <c r="P24" s="17" t="s">
        <v>57</v>
      </c>
      <c r="Q24" s="21">
        <v>42522</v>
      </c>
      <c r="R24" s="17" t="s">
        <v>150</v>
      </c>
      <c r="S24" s="17" t="s">
        <v>91</v>
      </c>
      <c r="T24" s="17" t="s">
        <v>117</v>
      </c>
      <c r="U24" s="19" t="s">
        <v>118</v>
      </c>
      <c r="V24" s="20" t="s">
        <v>62</v>
      </c>
      <c r="W24" s="20" t="s">
        <v>68</v>
      </c>
      <c r="X24" s="20" t="s">
        <v>57</v>
      </c>
      <c r="Y24" s="20" t="s">
        <v>57</v>
      </c>
      <c r="Z24" s="20" t="s">
        <v>57</v>
      </c>
      <c r="AA24" s="17" t="s">
        <v>127</v>
      </c>
      <c r="AB24" s="20" t="s">
        <v>57</v>
      </c>
      <c r="AC24" s="20" t="s">
        <v>57</v>
      </c>
    </row>
    <row r="25" spans="1:29" s="38" customFormat="1" ht="107.25" customHeight="1" x14ac:dyDescent="0.25">
      <c r="A25" s="17">
        <v>3</v>
      </c>
      <c r="B25" s="17" t="s">
        <v>161</v>
      </c>
      <c r="C25" s="17">
        <v>4</v>
      </c>
      <c r="D25" s="17" t="s">
        <v>99</v>
      </c>
      <c r="E25" s="24" t="s">
        <v>103</v>
      </c>
      <c r="F25" s="17" t="s">
        <v>57</v>
      </c>
      <c r="G25" s="17" t="s">
        <v>57</v>
      </c>
      <c r="H25" s="17" t="s">
        <v>57</v>
      </c>
      <c r="I25" s="17" t="s">
        <v>58</v>
      </c>
      <c r="J25" s="18">
        <f>K25+L25</f>
        <v>1239401798.9473684</v>
      </c>
      <c r="K25" s="18">
        <v>1177431709</v>
      </c>
      <c r="L25" s="18">
        <f>K25/95*5</f>
        <v>61970089.947368421</v>
      </c>
      <c r="M25" s="17" t="s">
        <v>59</v>
      </c>
      <c r="N25" s="21">
        <v>42248</v>
      </c>
      <c r="O25" s="21">
        <v>42248</v>
      </c>
      <c r="P25" s="17" t="s">
        <v>57</v>
      </c>
      <c r="Q25" s="21">
        <v>44136</v>
      </c>
      <c r="R25" s="17" t="s">
        <v>161</v>
      </c>
      <c r="S25" s="17" t="s">
        <v>100</v>
      </c>
      <c r="T25" s="17" t="s">
        <v>61</v>
      </c>
      <c r="U25" s="19" t="s">
        <v>101</v>
      </c>
      <c r="V25" s="20" t="s">
        <v>68</v>
      </c>
      <c r="W25" s="20" t="s">
        <v>68</v>
      </c>
      <c r="X25" s="20" t="s">
        <v>57</v>
      </c>
      <c r="Y25" s="20" t="s">
        <v>57</v>
      </c>
      <c r="Z25" s="20" t="s">
        <v>57</v>
      </c>
      <c r="AA25" s="17" t="s">
        <v>57</v>
      </c>
      <c r="AB25" s="20" t="s">
        <v>57</v>
      </c>
      <c r="AC25" s="20" t="s">
        <v>57</v>
      </c>
    </row>
    <row r="26" spans="1:29" s="11" customFormat="1" ht="14.25" x14ac:dyDescent="0.2">
      <c r="A26" s="23"/>
      <c r="B26" s="23"/>
      <c r="C26" s="23"/>
      <c r="D26" s="23"/>
      <c r="E26" s="13"/>
      <c r="F26" s="23"/>
      <c r="G26" s="23"/>
      <c r="H26" s="23"/>
      <c r="I26" s="23"/>
      <c r="J26" s="14"/>
      <c r="K26" s="23"/>
      <c r="L26" s="14"/>
      <c r="M26" s="23"/>
      <c r="N26" s="15"/>
      <c r="O26" s="15"/>
      <c r="P26" s="23"/>
      <c r="Q26" s="15"/>
      <c r="R26" s="23"/>
      <c r="S26" s="23"/>
      <c r="T26" s="23"/>
      <c r="U26" s="28"/>
      <c r="V26" s="16"/>
      <c r="W26" s="16"/>
      <c r="X26" s="16"/>
      <c r="Y26" s="12"/>
      <c r="Z26" s="12"/>
      <c r="AA26" s="25"/>
      <c r="AB26" s="12"/>
      <c r="AC26" s="12"/>
    </row>
    <row r="27" spans="1:29" s="11" customFormat="1" ht="12.75" x14ac:dyDescent="0.25">
      <c r="A27" s="66" t="s">
        <v>116</v>
      </c>
      <c r="B27" s="66"/>
      <c r="C27" s="66"/>
      <c r="D27" s="66"/>
      <c r="E27" s="66"/>
      <c r="F27" s="66"/>
      <c r="G27" s="66"/>
      <c r="H27" s="66"/>
      <c r="I27" s="66"/>
      <c r="J27" s="66"/>
      <c r="K27" s="66"/>
      <c r="L27" s="66"/>
      <c r="M27" s="66"/>
      <c r="N27" s="66"/>
      <c r="O27" s="66"/>
      <c r="P27" s="66"/>
      <c r="Q27" s="66"/>
      <c r="R27" s="66"/>
      <c r="S27" s="66"/>
      <c r="T27" s="66"/>
      <c r="U27" s="66"/>
      <c r="V27" s="66"/>
      <c r="W27" s="66"/>
      <c r="X27" s="66"/>
      <c r="Y27" s="12"/>
      <c r="Z27" s="12"/>
      <c r="AA27" s="25"/>
      <c r="AB27" s="12"/>
      <c r="AC27" s="12"/>
    </row>
    <row r="28" spans="1:29" s="11" customFormat="1" ht="12.75" x14ac:dyDescent="0.25">
      <c r="A28" s="66" t="s">
        <v>111</v>
      </c>
      <c r="B28" s="66"/>
      <c r="C28" s="66"/>
      <c r="D28" s="66"/>
      <c r="E28" s="66"/>
      <c r="F28" s="66"/>
      <c r="G28" s="66"/>
      <c r="H28" s="66"/>
      <c r="I28" s="66"/>
      <c r="J28" s="66"/>
      <c r="K28" s="66"/>
      <c r="L28" s="66"/>
      <c r="M28" s="66"/>
      <c r="N28" s="66"/>
      <c r="O28" s="66"/>
      <c r="P28" s="66"/>
      <c r="Q28" s="66"/>
      <c r="R28" s="66"/>
      <c r="S28" s="66"/>
      <c r="T28" s="66"/>
      <c r="U28" s="66"/>
      <c r="V28" s="66"/>
      <c r="W28" s="66"/>
      <c r="X28" s="66"/>
      <c r="Y28" s="12"/>
      <c r="Z28" s="12"/>
      <c r="AA28" s="25"/>
      <c r="AB28" s="12"/>
      <c r="AC28" s="12"/>
    </row>
    <row r="29" spans="1:29" s="11" customFormat="1" ht="12.75" x14ac:dyDescent="0.25">
      <c r="A29" s="66" t="s">
        <v>112</v>
      </c>
      <c r="B29" s="66"/>
      <c r="C29" s="66"/>
      <c r="D29" s="66"/>
      <c r="E29" s="66"/>
      <c r="F29" s="66"/>
      <c r="G29" s="66"/>
      <c r="H29" s="66"/>
      <c r="I29" s="66"/>
      <c r="J29" s="66"/>
      <c r="K29" s="66"/>
      <c r="L29" s="66"/>
      <c r="M29" s="66"/>
      <c r="N29" s="66"/>
      <c r="O29" s="66"/>
      <c r="P29" s="66"/>
      <c r="Q29" s="66"/>
      <c r="R29" s="66"/>
      <c r="S29" s="66"/>
      <c r="T29" s="66"/>
      <c r="U29" s="66"/>
      <c r="V29" s="66"/>
      <c r="W29" s="66"/>
      <c r="X29" s="66"/>
      <c r="Y29" s="12"/>
      <c r="Z29" s="12"/>
      <c r="AA29" s="25"/>
      <c r="AB29" s="12"/>
      <c r="AC29" s="12"/>
    </row>
    <row r="30" spans="1:29" s="11" customFormat="1" ht="12.75" x14ac:dyDescent="0.25">
      <c r="A30" s="66" t="s">
        <v>122</v>
      </c>
      <c r="B30" s="66"/>
      <c r="C30" s="66"/>
      <c r="D30" s="66"/>
      <c r="E30" s="66"/>
      <c r="F30" s="66"/>
      <c r="G30" s="66"/>
      <c r="H30" s="66"/>
      <c r="I30" s="66"/>
      <c r="J30" s="66"/>
      <c r="K30" s="66"/>
      <c r="L30" s="66"/>
      <c r="M30" s="66"/>
      <c r="N30" s="66"/>
      <c r="O30" s="66"/>
      <c r="P30" s="66"/>
      <c r="Q30" s="66"/>
      <c r="R30" s="66"/>
      <c r="S30" s="66"/>
      <c r="T30" s="66"/>
      <c r="U30" s="66"/>
      <c r="V30" s="66"/>
      <c r="W30" s="66"/>
      <c r="X30" s="66"/>
      <c r="Y30" s="12"/>
      <c r="Z30" s="12"/>
      <c r="AA30" s="25"/>
      <c r="AB30" s="12"/>
      <c r="AC30" s="12"/>
    </row>
    <row r="31" spans="1:29" s="11" customFormat="1" ht="12.75" x14ac:dyDescent="0.25">
      <c r="A31" s="66"/>
      <c r="B31" s="66"/>
      <c r="C31" s="66"/>
      <c r="D31" s="66"/>
      <c r="E31" s="66"/>
      <c r="F31" s="66"/>
      <c r="G31" s="66"/>
      <c r="H31" s="66"/>
      <c r="I31" s="66"/>
      <c r="J31" s="66"/>
      <c r="K31" s="32"/>
      <c r="L31" s="32"/>
      <c r="M31" s="32"/>
      <c r="N31" s="32"/>
      <c r="O31" s="32"/>
      <c r="P31" s="32"/>
      <c r="Q31" s="32"/>
      <c r="R31" s="32"/>
      <c r="S31" s="32"/>
      <c r="T31" s="32"/>
      <c r="U31" s="32"/>
      <c r="V31" s="32"/>
      <c r="W31" s="32"/>
      <c r="X31" s="32"/>
      <c r="Y31" s="12"/>
      <c r="Z31" s="12"/>
      <c r="AA31" s="25"/>
      <c r="AB31" s="12"/>
      <c r="AC31" s="12"/>
    </row>
    <row r="32" spans="1:29" x14ac:dyDescent="0.25">
      <c r="J32" s="8"/>
      <c r="K32" s="8"/>
      <c r="L32" s="8"/>
      <c r="M32" s="7"/>
      <c r="N32" s="7"/>
      <c r="O32" s="9"/>
      <c r="P32" s="7"/>
      <c r="Q32" s="7"/>
      <c r="R32" s="7"/>
      <c r="S32" s="7"/>
      <c r="T32" s="7"/>
      <c r="U32" s="29"/>
      <c r="W32" s="7"/>
    </row>
  </sheetData>
  <sortState ref="A1:AC51">
    <sortCondition ref="E6:E29" customList="1,2,3,4,5,6,7,8,9,10,11,12"/>
  </sortState>
  <mergeCells count="37">
    <mergeCell ref="A29:X29"/>
    <mergeCell ref="A30:X30"/>
    <mergeCell ref="A31:J31"/>
    <mergeCell ref="A28:X28"/>
    <mergeCell ref="T4:T5"/>
    <mergeCell ref="U4:U5"/>
    <mergeCell ref="V4:V5"/>
    <mergeCell ref="W4:W5"/>
    <mergeCell ref="X4:X5"/>
    <mergeCell ref="N4:N5"/>
    <mergeCell ref="O4:O5"/>
    <mergeCell ref="P4:P5"/>
    <mergeCell ref="Z4:Z5"/>
    <mergeCell ref="AA4:AA5"/>
    <mergeCell ref="AB4:AB5"/>
    <mergeCell ref="AC4:AC5"/>
    <mergeCell ref="A27:X27"/>
    <mergeCell ref="Y4:Y5"/>
    <mergeCell ref="Q4:Q5"/>
    <mergeCell ref="R4:R5"/>
    <mergeCell ref="S4:S5"/>
    <mergeCell ref="F4:F5"/>
    <mergeCell ref="G4:G5"/>
    <mergeCell ref="H4:H5"/>
    <mergeCell ref="I4:I5"/>
    <mergeCell ref="J4:L4"/>
    <mergeCell ref="M4:M5"/>
    <mergeCell ref="A1:AC1"/>
    <mergeCell ref="A3:H3"/>
    <mergeCell ref="I3:Q3"/>
    <mergeCell ref="R3:U3"/>
    <mergeCell ref="V3:AC3"/>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Aktualizace_k_datu_30.6.2015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uzivatel</cp:lastModifiedBy>
  <cp:lastPrinted>2015-06-10T05:58:39Z</cp:lastPrinted>
  <dcterms:created xsi:type="dcterms:W3CDTF">2015-02-18T14:34:44Z</dcterms:created>
  <dcterms:modified xsi:type="dcterms:W3CDTF">2015-07-01T14:05:57Z</dcterms:modified>
</cp:coreProperties>
</file>